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W:\DES\Wzory dokumentów do umowy 2026\Wzory efektów ekologicznych\"/>
    </mc:Choice>
  </mc:AlternateContent>
  <xr:revisionPtr revIDLastSave="0" documentId="13_ncr:1_{2B45EE35-8D77-4577-9FB7-5D5E9BDB3275}" xr6:coauthVersionLast="47" xr6:coauthVersionMax="47" xr10:uidLastSave="{00000000-0000-0000-0000-000000000000}"/>
  <workbookProtection workbookAlgorithmName="SHA-512" workbookHashValue="jOMXGCC9CBlVmkoharWSoUCQezOCJKlZ9hRO66OKx7WqzLjSvCBmSjwQ4qVXHnrIj64oHAdm9BsRYDDuyhyLpw==" workbookSaltValue="mtKyHaHWKsvb8FgdHKTyMQ==" workbookSpinCount="100000" lockStructure="1"/>
  <bookViews>
    <workbookView xWindow="28680" yWindow="-120" windowWidth="29040" windowHeight="15720" xr2:uid="{00000000-000D-0000-FFFF-FFFF00000000}"/>
  </bookViews>
  <sheets>
    <sheet name="Instrukcja" sheetId="14" r:id="rId1"/>
    <sheet name="OW-I" sheetId="10" r:id="rId2"/>
    <sheet name="OW-II" sheetId="11" r:id="rId3"/>
    <sheet name="OW-IIa" sheetId="12" r:id="rId4"/>
    <sheet name="OW-III" sheetId="3" r:id="rId5"/>
    <sheet name="OW-KS" sheetId="9" r:id="rId6"/>
    <sheet name="OW-KD" sheetId="7" r:id="rId7"/>
    <sheet name="OW-Os" sheetId="13" r:id="rId8"/>
    <sheet name="OW-KSm" sheetId="15" r:id="rId9"/>
    <sheet name="Dane" sheetId="8" state="hidden" r:id="rId10"/>
  </sheets>
  <externalReferences>
    <externalReference r:id="rId11"/>
  </externalReferences>
  <definedNames>
    <definedName name="naz_rodz_pow_ret" localSheetId="1">[1]Dane!$C$3:$C$11</definedName>
    <definedName name="naz_rodz_pow_ret" localSheetId="2">[1]Dane!$C$3:$C$11</definedName>
    <definedName name="naz_rodz_pow_ret" localSheetId="3">[1]Dane!$C$3:$C$11</definedName>
    <definedName name="naz_rodz_pow_ret">Dane!$C$3:$C$10</definedName>
    <definedName name="naz_rodz_pow_roz" localSheetId="1">[1]Dane!$C$23:$C$32</definedName>
    <definedName name="naz_rodz_pow_roz" localSheetId="2">[1]Dane!$C$23:$C$32</definedName>
    <definedName name="naz_rodz_pow_roz" localSheetId="3">[1]Dane!$C$23:$C$32</definedName>
    <definedName name="naz_rodz_pow_roz">Dane!$C$32:$C$41</definedName>
    <definedName name="_xlnm.Print_Area" localSheetId="1">'OW-I'!$A$2:$AA$68</definedName>
    <definedName name="_xlnm.Print_Area" localSheetId="2">'OW-II'!$A$2:$AB$96</definedName>
    <definedName name="_xlnm.Print_Area" localSheetId="3">'OW-IIa'!$A$2:$AB$112</definedName>
    <definedName name="_xlnm.Print_Area" localSheetId="4">'OW-III'!$A$2:$AA$77</definedName>
    <definedName name="_xlnm.Print_Area" localSheetId="6">'OW-KD'!$A$2:$W$56</definedName>
    <definedName name="_xlnm.Print_Area" localSheetId="5">'OW-KS'!$A$2:$AH$72</definedName>
    <definedName name="_xlnm.Print_Area" localSheetId="8">'OW-KSm'!$A$2:$AE$71</definedName>
    <definedName name="_xlnm.Print_Area" localSheetId="7">'OW-Os'!$A$2:$Z$38</definedName>
    <definedName name="opad" localSheetId="1">[1]Dane!$C$19</definedName>
    <definedName name="opad" localSheetId="2">[1]Dane!$C$19</definedName>
    <definedName name="opad" localSheetId="3">[1]Dane!$C$19</definedName>
    <definedName name="opad">Dane!$C$28</definedName>
    <definedName name="p2_1" localSheetId="1">[1]Dane!$B$35</definedName>
    <definedName name="p2_1" localSheetId="2">[1]Dane!$B$35</definedName>
    <definedName name="p2_1" localSheetId="3">[1]Dane!$B$35</definedName>
    <definedName name="p2_1">Dane!$B$44</definedName>
    <definedName name="p2_2" localSheetId="1">[1]Dane!$B$36</definedName>
    <definedName name="p2_2" localSheetId="2">[1]Dane!$B$36</definedName>
    <definedName name="p2_2" localSheetId="3">[1]Dane!$B$36</definedName>
    <definedName name="p2_2">Dane!$B$45</definedName>
    <definedName name="p2_3" localSheetId="1">[1]Dane!$B$37</definedName>
    <definedName name="p2_3" localSheetId="2">[1]Dane!$B$37</definedName>
    <definedName name="p2_3" localSheetId="3">[1]Dane!$B$37</definedName>
    <definedName name="p2_3">Dane!$B$46</definedName>
    <definedName name="q">Dane!$C$22</definedName>
    <definedName name="rodz_zbior" localSheetId="1">[1]Dane!$C$16:$C$17</definedName>
    <definedName name="rodz_zbior" localSheetId="2">[1]Dane!$C$16:$C$17</definedName>
    <definedName name="rodz_zbior" localSheetId="3">[1]Dane!$C$16:$C$17</definedName>
    <definedName name="rodz_zbior">Dane!$C$25:$C$26</definedName>
    <definedName name="tab_rodz_pow_ret" localSheetId="1">[1]Dane!$C$3:$D$10</definedName>
    <definedName name="tab_rodz_pow_ret" localSheetId="2">[1]Dane!$C$3:$D$10</definedName>
    <definedName name="tab_rodz_pow_ret" localSheetId="3">[1]Dane!$C$3:$D$10</definedName>
    <definedName name="tab_rodz_pow_ret">Dane!$C$3:$D$10</definedName>
    <definedName name="tab_rodz_pow_roz" localSheetId="1">[1]Dane!$C$23:$D$32</definedName>
    <definedName name="tab_rodz_pow_roz" localSheetId="2">[1]Dane!$C$23:$D$32</definedName>
    <definedName name="tab_rodz_pow_roz" localSheetId="3">[1]Dane!$C$23:$D$32</definedName>
    <definedName name="tab_rodz_pow_roz">Dane!$C$32:$D$41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13" l="1"/>
  <c r="M26" i="13"/>
  <c r="M24" i="13"/>
  <c r="S22" i="13"/>
  <c r="S21" i="13"/>
  <c r="L21" i="13"/>
  <c r="Q41" i="15"/>
  <c r="Q40" i="15"/>
  <c r="Q39" i="15"/>
  <c r="Q38" i="15"/>
  <c r="Q37" i="15"/>
  <c r="P24" i="15"/>
  <c r="I66" i="15"/>
  <c r="AB19" i="15"/>
  <c r="AB20" i="15"/>
  <c r="AB21" i="15"/>
  <c r="AB22" i="15"/>
  <c r="AB23" i="15"/>
  <c r="X15" i="15"/>
  <c r="AB15" i="15" s="1"/>
  <c r="X16" i="15"/>
  <c r="AB16" i="15" s="1"/>
  <c r="X17" i="15"/>
  <c r="AB17" i="15" s="1"/>
  <c r="X18" i="15"/>
  <c r="AB18" i="15" s="1"/>
  <c r="X19" i="15"/>
  <c r="X20" i="15"/>
  <c r="X21" i="15"/>
  <c r="X22" i="15"/>
  <c r="X23" i="15"/>
  <c r="X14" i="15"/>
  <c r="AB14" i="15" s="1"/>
  <c r="L5" i="8"/>
  <c r="L4" i="8"/>
  <c r="X24" i="15" l="1"/>
  <c r="I53" i="15" s="1"/>
  <c r="N53" i="15" l="1"/>
  <c r="I56" i="15"/>
  <c r="I55" i="15"/>
  <c r="N54" i="15"/>
  <c r="I57" i="15"/>
  <c r="N55" i="15"/>
  <c r="N56" i="15"/>
  <c r="N57" i="15"/>
  <c r="I54" i="15"/>
  <c r="AB24" i="15"/>
  <c r="F59" i="15" s="1"/>
  <c r="A8" i="15"/>
  <c r="S57" i="15" l="1"/>
  <c r="X57" i="15" s="1"/>
  <c r="S55" i="15"/>
  <c r="X55" i="15" s="1"/>
  <c r="S54" i="15"/>
  <c r="X54" i="15" s="1"/>
  <c r="S53" i="15"/>
  <c r="X53" i="15" s="1"/>
  <c r="S56" i="15"/>
  <c r="X56" i="15" s="1"/>
  <c r="I52" i="7"/>
  <c r="A9" i="10" l="1"/>
  <c r="I35" i="13"/>
  <c r="A9" i="13"/>
  <c r="A8" i="7"/>
  <c r="A8" i="9"/>
  <c r="A8" i="3"/>
  <c r="A9" i="12"/>
  <c r="A9" i="11"/>
  <c r="I67" i="9"/>
  <c r="I73" i="3"/>
  <c r="I108" i="12"/>
  <c r="I65" i="10"/>
  <c r="I92" i="11"/>
  <c r="J27" i="7" l="1"/>
  <c r="Q16" i="7"/>
  <c r="Q17" i="7"/>
  <c r="Q18" i="7"/>
  <c r="Q19" i="7"/>
  <c r="Q20" i="7"/>
  <c r="Q15" i="7"/>
  <c r="N40" i="7"/>
  <c r="G33" i="3" l="1"/>
  <c r="V33" i="3" s="1"/>
  <c r="O95" i="12"/>
  <c r="O94" i="12"/>
  <c r="O93" i="12"/>
  <c r="O92" i="12"/>
  <c r="O91" i="12"/>
  <c r="Q78" i="12"/>
  <c r="Q82" i="12"/>
  <c r="R38" i="12"/>
  <c r="X43" i="12" s="1"/>
  <c r="R18" i="12"/>
  <c r="V23" i="12" s="1"/>
  <c r="P17" i="10"/>
  <c r="V22" i="10" s="1"/>
  <c r="V47" i="10"/>
  <c r="Q79" i="11"/>
  <c r="Q78" i="11"/>
  <c r="Q77" i="11"/>
  <c r="Q76" i="11"/>
  <c r="Q75" i="11"/>
  <c r="Q60" i="3"/>
  <c r="Q59" i="3"/>
  <c r="Q58" i="3"/>
  <c r="Q57" i="3"/>
  <c r="Q56" i="3"/>
  <c r="V78" i="12"/>
  <c r="Q81" i="12"/>
  <c r="V81" i="12" s="1"/>
  <c r="Q80" i="12"/>
  <c r="Q79" i="12"/>
  <c r="V51" i="10"/>
  <c r="V50" i="10"/>
  <c r="V49" i="10"/>
  <c r="V48" i="10"/>
  <c r="V82" i="12"/>
  <c r="V80" i="12"/>
  <c r="V79" i="12"/>
  <c r="S95" i="12"/>
  <c r="W95" i="12" s="1"/>
  <c r="S94" i="12"/>
  <c r="W94" i="12" s="1"/>
  <c r="S93" i="12"/>
  <c r="W93" i="12" s="1"/>
  <c r="S92" i="12"/>
  <c r="W92" i="12" s="1"/>
  <c r="S68" i="12"/>
  <c r="G46" i="12"/>
  <c r="V46" i="12" s="1"/>
  <c r="G26" i="12"/>
  <c r="V26" i="12" s="1"/>
  <c r="P43" i="12"/>
  <c r="N23" i="12"/>
  <c r="N30" i="3"/>
  <c r="P22" i="3"/>
  <c r="P16" i="3"/>
  <c r="S65" i="11"/>
  <c r="G43" i="11"/>
  <c r="V43" i="11" s="1"/>
  <c r="P40" i="11"/>
  <c r="R35" i="11"/>
  <c r="X40" i="11" s="1"/>
  <c r="P18" i="11"/>
  <c r="V23" i="11" s="1"/>
  <c r="G26" i="11"/>
  <c r="V26" i="11" s="1"/>
  <c r="N23" i="11"/>
  <c r="G25" i="10"/>
  <c r="U25" i="10" s="1"/>
  <c r="N22" i="10"/>
  <c r="P42" i="9"/>
  <c r="P20" i="9"/>
  <c r="P17" i="9"/>
  <c r="V30" i="3" l="1"/>
  <c r="O41" i="3" s="1"/>
  <c r="N29" i="12"/>
  <c r="N47" i="11"/>
  <c r="N28" i="11"/>
  <c r="N50" i="12"/>
  <c r="U28" i="10"/>
  <c r="V77" i="11"/>
  <c r="V78" i="11"/>
  <c r="V75" i="11"/>
  <c r="V76" i="11"/>
  <c r="V79" i="11"/>
  <c r="Y33" i="9"/>
  <c r="N52" i="12" l="1"/>
  <c r="N49" i="11"/>
  <c r="Y27" i="9"/>
  <c r="R49" i="7"/>
  <c r="S91" i="12"/>
  <c r="W91" i="12" s="1"/>
  <c r="T18" i="7" l="1"/>
  <c r="T20" i="7"/>
  <c r="T16" i="7" l="1"/>
  <c r="T17" i="7"/>
  <c r="T19" i="7"/>
  <c r="T15" i="7"/>
  <c r="C22" i="8" l="1"/>
  <c r="N37" i="7"/>
  <c r="N42" i="7" l="1"/>
  <c r="T21" i="7"/>
</calcChain>
</file>

<file path=xl/sharedStrings.xml><?xml version="1.0" encoding="utf-8"?>
<sst xmlns="http://schemas.openxmlformats.org/spreadsheetml/2006/main" count="679" uniqueCount="358">
  <si>
    <t>OCHRONA WÓD - OCZYSZCZALNIA MODERNIZOWANA</t>
  </si>
  <si>
    <t>(zwiększenie przepustowości)</t>
  </si>
  <si>
    <t>(nazwa przedsięwzięcia)</t>
  </si>
  <si>
    <t>1. Charakterystyka przedsięwzięcia - stan istniejący</t>
  </si>
  <si>
    <t>(bez ścieków dowożonych)</t>
  </si>
  <si>
    <t>- stali mieszkańcy</t>
  </si>
  <si>
    <t>- turyści</t>
  </si>
  <si>
    <t>(należy podać liczbę zarejestrowanych miejsc noclegowych)</t>
  </si>
  <si>
    <t>RAZEM</t>
  </si>
  <si>
    <t>RLM</t>
  </si>
  <si>
    <t>c) ilość odprowadzanych ścieków na mieszkańca</t>
  </si>
  <si>
    <t>2. Charakterystyka przedsięwzięcia - stan projektowany</t>
  </si>
  <si>
    <t>3. Dane formalno - prawne</t>
  </si>
  <si>
    <t>a) pozwolenie wodnoprawne nr:</t>
  </si>
  <si>
    <t>z dnia</t>
  </si>
  <si>
    <t>c) odbiornik ścieków oczyszczonych:</t>
  </si>
  <si>
    <t>nazwa cieku:</t>
  </si>
  <si>
    <t>dopływ:</t>
  </si>
  <si>
    <t>zlewnia:</t>
  </si>
  <si>
    <t>Wyszczególnienie</t>
  </si>
  <si>
    <t>Przed modernizacją</t>
  </si>
  <si>
    <t>Po modernizacji</t>
  </si>
  <si>
    <t>5. Parametry ścieków oczyszczonych odprowadzanych ze zmodernizowanej oczyszczalni:</t>
  </si>
  <si>
    <t>Rodzaj zanieczyszczeń</t>
  </si>
  <si>
    <t>Stężenia zanieczyszczeń w ściekach oczyszczonych [mg/l]</t>
  </si>
  <si>
    <t>(przy założeniu pełnego obciążenia oczyszczalni)</t>
  </si>
  <si>
    <t>Wg ostatniej analizy przed modernizacją</t>
  </si>
  <si>
    <t>Efekt ekologiczny</t>
  </si>
  <si>
    <t xml:space="preserve">[kg/d] </t>
  </si>
  <si>
    <t>[kg/rok]</t>
  </si>
  <si>
    <t>BZT5</t>
  </si>
  <si>
    <t>ChZT</t>
  </si>
  <si>
    <t>Zawiesina og.</t>
  </si>
  <si>
    <t>Fosfor</t>
  </si>
  <si>
    <t>Azot ogólny</t>
  </si>
  <si>
    <t>6. Parametry ścieków oczyszczonych w wyniku zwiększenia przepustowości oraz efekt łączny:</t>
  </si>
  <si>
    <t>Stężenia zanieczyszczeń w ściekach [mg/l]</t>
  </si>
  <si>
    <t>Ładunek zanieczyszczeń</t>
  </si>
  <si>
    <t>surowych</t>
  </si>
  <si>
    <t xml:space="preserve"> [kg/d] </t>
  </si>
  <si>
    <t>5.4 + 6.4</t>
  </si>
  <si>
    <t>7. Krótkie uzasadnienie potrzeby zwiększenia przepustowości oczyszczalni</t>
  </si>
  <si>
    <t>OW - II</t>
  </si>
  <si>
    <t>b) ilość ścieków przemysłowych pochodzących z przedsiębiorstw, działalności gospodarczej i usługowej (w tym użyteczności publicznej) dopływających na oczyszczalnię:</t>
  </si>
  <si>
    <t>(wynikająca z projektu modernizacji oczyszczalni lub rzeczywistego zużycia wody; przyjęte zużycie wody na cele bytowe powyżej 0,12 m3/d wymaga uzasadnienia)</t>
  </si>
  <si>
    <t>ważne do:</t>
  </si>
  <si>
    <t>4. Dane techniczne oczyszczalni</t>
  </si>
  <si>
    <t>b. urządzenia do oczyszczania ścieków</t>
  </si>
  <si>
    <t>(zwiększenie przepustowości):</t>
  </si>
  <si>
    <t>Wg pozwolenia wodnoprawnego/ projektu po modernizacji</t>
  </si>
  <si>
    <t>5 x 365</t>
  </si>
  <si>
    <t>Opracował:</t>
  </si>
  <si>
    <t>Numer telefonu:</t>
  </si>
  <si>
    <t>Podpisy i pieczątki osób reprezentujących
Jednostkę przy dokonywaniu czynności prawnych</t>
  </si>
  <si>
    <t>…………………………………………………..................</t>
  </si>
  <si>
    <t>(2-3) x 4a.3/1000</t>
  </si>
  <si>
    <t>OW - I</t>
  </si>
  <si>
    <t>OCHRONA WÓD – OCZYSZCZALNIA  MODERNIZOWANA</t>
  </si>
  <si>
    <t xml:space="preserve">1. Charakterystyka przedsięwzięcia </t>
  </si>
  <si>
    <t>a) liczba mieszkańców przewidzianych do podłączenia do systemu kanalizacji sanitarnej doprowadzających ścieki do nowobudowanej oczyszczalni:</t>
  </si>
  <si>
    <t>c) ilość odprowadzanych ścieków na mieszkańca</t>
  </si>
  <si>
    <t>(wynikająca z projektu budowy oczyszczalni; przyjęte zużycie wody na cele bytowe powyżej 0,12 m3/d wymaga uzasadnienia)</t>
  </si>
  <si>
    <t xml:space="preserve">2. Dane formalno – prawne </t>
  </si>
  <si>
    <t>ważne do :</t>
  </si>
  <si>
    <t>3. Parametry ścieków oczyszczonych odprowadzanych z oczyszczalni:</t>
  </si>
  <si>
    <t>wg ostatniej analizy przed modernizacją</t>
  </si>
  <si>
    <t xml:space="preserve">4. Dane techniczne oczyszczalni    </t>
  </si>
  <si>
    <t>a) urządzenia do oczyszczania ścieków:</t>
  </si>
  <si>
    <t>przed modernizacją</t>
  </si>
  <si>
    <t>po modernizacji</t>
  </si>
  <si>
    <t xml:space="preserve">5. Krótkie uzasadnienie potrzeby budowy nowej oczyszczalni ścieków: </t>
  </si>
  <si>
    <t xml:space="preserve">Opracował </t>
  </si>
  <si>
    <t xml:space="preserve">Numer telefonu              </t>
  </si>
  <si>
    <t>OW - III</t>
  </si>
  <si>
    <t>OCHRONA WÓD – OCZYSZCZALNIA  NOWOBUDOWANA</t>
  </si>
  <si>
    <t>b) rok planowanego podłączenia mieszkańców:</t>
  </si>
  <si>
    <t>(ostatni rok w którym zostaną podłączeni mieszkańcy)</t>
  </si>
  <si>
    <t>c) ilość ścieków przemysłowych pochodzących z przedsiębiorstw, działalności gospodarczej i usługowej (w tym użyteczności publicznej) przewidzianych do podłączenia do systemu kanalizacji sanitarnej doprowadzających ścieki do nowobudowanej oczyszczalni:</t>
  </si>
  <si>
    <t xml:space="preserve">d) rok planowanego podłączenia ścieków z poz. c:  </t>
  </si>
  <si>
    <t>(ostatni rok w którym zostaną podłączone ścieki przemysłowe)</t>
  </si>
  <si>
    <t>e) ilość odprowadzanych ścieków na mieszkańca:</t>
  </si>
  <si>
    <t>f) ilość ścieków dopływająca na oczyszczalnię:</t>
  </si>
  <si>
    <t>g) ilość ścieków dowożonych od mieszkańców nieplanowanych  do podłączenia:</t>
  </si>
  <si>
    <t>h) dotychczasowy procent skanalizowania gminy:</t>
  </si>
  <si>
    <t>%</t>
  </si>
  <si>
    <t xml:space="preserve">i) planowany procent skanalizowania gminy po podłączeniu RLM z poz. a i c:  </t>
  </si>
  <si>
    <t>(% skanalizowania musi być większy lub równy dotychczasowemu procentowi skanalizowania)</t>
  </si>
  <si>
    <t xml:space="preserve">j) liczba dodatkowych osób korzystających z ulepszonego oczyszczania ścieków: </t>
  </si>
  <si>
    <t>OW - KS</t>
  </si>
  <si>
    <t>OCHRONA WÓD – KANALIZACJA SANITARNA</t>
  </si>
  <si>
    <t>a) liczba mieszkańców objętych projektowaną kanalizacją:</t>
  </si>
  <si>
    <t>b) rok planowanego podłączenia ostatnich mieszkańców wymienionych w poz. a:</t>
  </si>
  <si>
    <t>c) ilość ścieków przemysłowych pochodzących z przedsiębiorstw, działalności gospodarczej i usługowej (w tym użyteczności publicznej) przewidzianych do podłączenia do systemu kanalizacji sanitarnej doprowadzającej ścieki do oczyszczalni ścieków:</t>
  </si>
  <si>
    <t xml:space="preserve">e) ilość odprowadzanych ścieków na mieszkańca </t>
  </si>
  <si>
    <t>2. Dane techniczne:</t>
  </si>
  <si>
    <t>kolektory</t>
  </si>
  <si>
    <t>długość [mb]</t>
  </si>
  <si>
    <t>Grawitacyjne razem</t>
  </si>
  <si>
    <t>Ciśnieniowe razem</t>
  </si>
  <si>
    <t>Przykanaliki/przyłącza /kanały boczne</t>
  </si>
  <si>
    <t>sztuki</t>
  </si>
  <si>
    <t>Długość sieci ogółem</t>
  </si>
  <si>
    <t>b) przepompownie:</t>
  </si>
  <si>
    <t>szt.</t>
  </si>
  <si>
    <t>przepustowość łączna</t>
  </si>
  <si>
    <t>(wg planowanego czasu pracy i przepustowości kanalizacji)</t>
  </si>
  <si>
    <t xml:space="preserve">3. Charakterystyka odbiornika: </t>
  </si>
  <si>
    <t>typ  i rodzaj oczyszczalni:</t>
  </si>
  <si>
    <t>lokalizacja oczyszczalni:</t>
  </si>
  <si>
    <t>odbiornik scieków:</t>
  </si>
  <si>
    <t>nazwa cieku</t>
  </si>
  <si>
    <t>dopływ</t>
  </si>
  <si>
    <t>zlewnia</t>
  </si>
  <si>
    <t xml:space="preserve">pozwolenie wodnoprawne - nr: </t>
  </si>
  <si>
    <t>ważne do</t>
  </si>
  <si>
    <t>Określone w pozwoleniu wodnoprawnym (przed modernizacją)</t>
  </si>
  <si>
    <r>
      <t>(wynikająca z opomiarowanej ilości zużywanej wody na cele bytowe; przyjęte zużycie wody na cele bytowe powyżej 0,12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/d wymaga uzasadnienia)</t>
    </r>
  </si>
  <si>
    <t>GOSPODAROWANIE WODAMI OPADOWYMI I ROZTOPOWYMI</t>
  </si>
  <si>
    <t>1. Przedsięwzięcia polegające na budowie zbiorników retencyjnych</t>
  </si>
  <si>
    <t>Lp.</t>
  </si>
  <si>
    <t>Rodzaj powierzchni z której będzie zbierana woda opadowa i roztopowa</t>
  </si>
  <si>
    <r>
      <t>Powierzchnia z której będzie zbierana woda opadowa i roztopowa [m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>]</t>
    </r>
  </si>
  <si>
    <t>Współczynnik spływu</t>
  </si>
  <si>
    <r>
      <t>Objętość zagospodarowanej wody [m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/rok]</t>
    </r>
  </si>
  <si>
    <t>1.</t>
  </si>
  <si>
    <t>2.</t>
  </si>
  <si>
    <t>3.</t>
  </si>
  <si>
    <t>4.</t>
  </si>
  <si>
    <t>5.</t>
  </si>
  <si>
    <t>6.</t>
  </si>
  <si>
    <t>b) zbiorniki</t>
  </si>
  <si>
    <t>Rodzaj zbiornika</t>
  </si>
  <si>
    <t>2. Przedsięwzięcia polegające na rozszczelnieniu powierzchni nieprzepuszczalnych</t>
  </si>
  <si>
    <t>odprowadzam wody opadowe lub roztopowe z terenu nierchomości objętej przedsięwzięciem bezpośrednio do kanalizacji deszczowej/ogólnospławnej</t>
  </si>
  <si>
    <t>odprowadzam wody opadowe lub roztopowe z terenu nierchomości objętej przedsięwzięciem na drogę/ulicę wyposażoną w kanalizację deszczową/ogólnospławną</t>
  </si>
  <si>
    <t>w związku z rozszczelnieniem nawierzchni nie nastąpi zmiana sposobu użytkowania terenu</t>
  </si>
  <si>
    <t>b) Rodzaj istniejącej nawierzchni nieprzepuszczalnej</t>
  </si>
  <si>
    <t>Rodzaj nawierzchni</t>
  </si>
  <si>
    <t>c) Rodzaj nawierzchni po realizacji przedsięwzięcia</t>
  </si>
  <si>
    <t>3. Przedsięwzięcia polegające na budowie/rozbudowie/przebudowie instalacji do odzysku wody szarej.</t>
  </si>
  <si>
    <t>b) Przyszłe średnioroczne zużycie wody w obiekcie objętym przedsięwzięciem</t>
  </si>
  <si>
    <t>Rodzaj powierzchni z której będzie retencjonowana woda</t>
  </si>
  <si>
    <t>Dach płaski</t>
  </si>
  <si>
    <t>Dach skośny pokryty dachówka glazurowaną</t>
  </si>
  <si>
    <t>Dach skośny pokryty dachówka ceramiczną</t>
  </si>
  <si>
    <t xml:space="preserve">Dach skośny pokryty dachówka cementową </t>
  </si>
  <si>
    <t>Dach pokryty łupkiem</t>
  </si>
  <si>
    <t>Dach skośny pokryty blachą</t>
  </si>
  <si>
    <t>q</t>
  </si>
  <si>
    <t>retencyjny naziemny</t>
  </si>
  <si>
    <t>retencyjny podziemny</t>
  </si>
  <si>
    <t>Rodzaj powierzchni rozszczelnianej</t>
  </si>
  <si>
    <t>Nawierzchnia asfaltowa</t>
  </si>
  <si>
    <t>Nawierzchnia klinkierowa lub kamienna szczelna</t>
  </si>
  <si>
    <t>Nawierzchnia betonowa lub z płyt betonowych</t>
  </si>
  <si>
    <t>Chodnik pokryty płytami betonowymi</t>
  </si>
  <si>
    <t>Nawierzchnia z płyt ażurowych</t>
  </si>
  <si>
    <t>Nawierzchnia tłuczniowa</t>
  </si>
  <si>
    <t>Nawierzchnia żwirowa</t>
  </si>
  <si>
    <t>Nawierzchnia z ekokraty biologicznie czynnej (nawierzchnia trawiasta)</t>
  </si>
  <si>
    <t xml:space="preserve">Nawierzchnia z ekokraty wypełnionej żwirem </t>
  </si>
  <si>
    <t>UWAGA: Należy wypełniać wyłącznie pola oznaczone szarym kolorem. Nie należy pozostawiać pustych pól, w przypadku pomijanych pól liczbowych należy wpisać "0", natomiast w przypadku pomijanych pól tekstowych należy wpisać "n/d".
Czerwony kolor pola oznacza błąd, należy skorygować dane.</t>
  </si>
  <si>
    <t>UWAGA: Należy wypełnić punkt/y dotyczące zakresu wnioskowanego przedsięwzięcia, wyłącznie pola oznaczone szarym kolorem. Pola nadliczbowe należy pominąć. Czerwony kolor pola oznacza błąd, wówczas należy skorygować dane.</t>
  </si>
  <si>
    <t xml:space="preserve">RAZEM </t>
  </si>
  <si>
    <t>Wielkość opadu dla Województwa Wielkopolskiego</t>
  </si>
  <si>
    <t>Nawierzchnia brukowana</t>
  </si>
  <si>
    <t xml:space="preserve">h) osiagniety w wyniku realizacji projektu procent skanalizowania Gminy:  </t>
  </si>
  <si>
    <t>g) dotychczasowy procent skanalizowania Gminy:</t>
  </si>
  <si>
    <t>liczba</t>
  </si>
  <si>
    <t>OW - KD</t>
  </si>
  <si>
    <t>OW-KD - punkt 2.</t>
  </si>
  <si>
    <t xml:space="preserve">b) pozwolenie wodnoprawne nr: </t>
  </si>
  <si>
    <t>c)  odbiornik ścieków:</t>
  </si>
  <si>
    <t>(poprawa jakości ścieków bez zwiększenia przepustowości)</t>
  </si>
  <si>
    <t>b) ilość ścieków przemysłowych pochodzących z przedsiębiorstw, działalności gospodarczej i usługowej (w tym użyteczności publicznej) doprowadzanych do oczyszczalni:</t>
  </si>
  <si>
    <t>e) ilość ścieków dowożonych do oczyszczalni:</t>
  </si>
  <si>
    <r>
      <t>EFEKT RZECZOWY I  EKOLOGICZNY</t>
    </r>
    <r>
      <rPr>
        <vertAlign val="superscript"/>
        <sz val="10"/>
        <color theme="1"/>
        <rFont val="Arial"/>
        <family val="2"/>
        <charset val="238"/>
      </rPr>
      <t xml:space="preserve"> [1]</t>
    </r>
  </si>
  <si>
    <r>
      <t>Pojemność łączna [m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]*</t>
    </r>
  </si>
  <si>
    <t>1. Charakterystyka przedsięwzięcia</t>
  </si>
  <si>
    <t xml:space="preserve">   *pojemność zbiornika powinna być dostosowana do objętości zbiernej wody opadowej i roztopowej</t>
  </si>
  <si>
    <r>
      <t xml:space="preserve">    (wymagana minimalna powierzchnia 100 m</t>
    </r>
    <r>
      <rPr>
        <vertAlign val="super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>)</t>
    </r>
  </si>
  <si>
    <t xml:space="preserve">i) liczba dodatkowych osób korzystających z ulepszonego oczyszczania ścieków: </t>
  </si>
  <si>
    <t>a) kolektory:</t>
  </si>
  <si>
    <t>UWAGA: Należy wypełniać wyłącznie pola oznaczone szarym kolorem. Nie należy pozostawiać pustych pól, w przypadku pomijanych pól liczbowych należy wpisać "0", natomiast w przypadku pomijanych pól tekstowych należy wpisać "n/d". Czerwony kolor pola oznacza błąd, należy skorygować dane.</t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</si>
  <si>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 xml:space="preserve">/d, co stanowi </t>
    </r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</si>
  <si>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/d</t>
    </r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</si>
  <si>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 xml:space="preserve">/d </t>
    </r>
  </si>
  <si>
    <r>
      <t xml:space="preserve"> 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 xml:space="preserve">/h </t>
    </r>
  </si>
  <si>
    <t xml:space="preserve">   </t>
  </si>
  <si>
    <t xml:space="preserve">f) ilość ścieków odprowadzana systemem projektowanej kanalizacji, wynikająca z poz. a i c.
</t>
  </si>
  <si>
    <r>
      <t>a) efekt ekologiczny - objętość zagospodarowanej wody [m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/rok]</t>
    </r>
  </si>
  <si>
    <r>
      <t>m</t>
    </r>
    <r>
      <rPr>
        <vertAlign val="superscript"/>
        <sz val="9.5"/>
        <color theme="1"/>
        <rFont val="Arial"/>
        <family val="2"/>
        <charset val="238"/>
      </rPr>
      <t>2</t>
    </r>
  </si>
  <si>
    <r>
      <t>Współczynnik odpływu Ψ</t>
    </r>
    <r>
      <rPr>
        <vertAlign val="subscript"/>
        <sz val="9.5"/>
        <color theme="1"/>
        <rFont val="Arial"/>
        <family val="2"/>
        <charset val="238"/>
      </rPr>
      <t>1</t>
    </r>
  </si>
  <si>
    <r>
      <t>Współczynnik odpływu Ψ</t>
    </r>
    <r>
      <rPr>
        <vertAlign val="subscript"/>
        <sz val="9.5"/>
        <color theme="1"/>
        <rFont val="Arial"/>
        <family val="2"/>
        <charset val="238"/>
      </rPr>
      <t>2</t>
    </r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</si>
  <si>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/rok</t>
    </r>
  </si>
  <si>
    <t>a) Obecne średnioroczne zużycie wody w obiekcie objętym przedsięwzięciem:</t>
  </si>
  <si>
    <t>c) Efekt ekologiczny - objętość zaoszczędzonej wody (dzięki odzyskowi wody szarej)</t>
  </si>
  <si>
    <t xml:space="preserve"> - z uwględnieniem instalacji do odzysku wody szarej</t>
  </si>
  <si>
    <t>a) ilość ścieków pochodzących od mieszkańców i turystów doprowadzanych do  oczyszczalni:</t>
  </si>
  <si>
    <r>
      <t>(wynikająca z projektu budowy oczyszczalni; przyjęte zużycie wody na cele bytowe powyżej 0,12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/d wymaga uzasadnienia)</t>
    </r>
  </si>
  <si>
    <t>d) ilość ścieków dopływających na oczyszczalnię:</t>
  </si>
  <si>
    <t xml:space="preserve">g) przepustowość urządzeń/obiektów poddanych modernizacji: </t>
  </si>
  <si>
    <t>3. Parametry ścieków oczyszczonych odprowadzanych ze zmodernizowanej oczyszczalni:</t>
  </si>
  <si>
    <t xml:space="preserve">d) Efekt ekologiczny - objętość retencjonowanej wody w gruncie </t>
  </si>
  <si>
    <t>a) Powierzchnia rozszczelniona</t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</si>
  <si>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 xml:space="preserve">/rok, tj. </t>
    </r>
  </si>
  <si>
    <r>
      <t>a) przepustowość oczyszczalni - Q</t>
    </r>
    <r>
      <rPr>
        <vertAlign val="subscript"/>
        <sz val="9.5"/>
        <color theme="1"/>
        <rFont val="Arial"/>
        <family val="2"/>
        <charset val="238"/>
      </rPr>
      <t>d.śr.</t>
    </r>
  </si>
  <si>
    <t>OŚWIADCZAM / OŚWIADCZAMY</t>
  </si>
  <si>
    <t>e) planowana ilość ścieków dowożonych do oczyszczalni:</t>
  </si>
  <si>
    <t>a) planowana ilość ścieków pochodzących od mieszkańców i turystów  doprowadzana do oczyszczalni:</t>
  </si>
  <si>
    <t>b) planowana ilość ścieków przemysłowych pochodzących z przedsiębiorstw, działalności gospodarczej i usługowej (w tym użyteczności publicznej) doprowadzana do oczyszczalni:</t>
  </si>
  <si>
    <t>c) planowana ilość ścieków na mieszkańca do odprowadzenia:</t>
  </si>
  <si>
    <t>d) planowana ilość ścieków doprowadzana do oczyszczalni:</t>
  </si>
  <si>
    <r>
      <t>b) przepustowość oczyszczalni - Q</t>
    </r>
    <r>
      <rPr>
        <vertAlign val="subscript"/>
        <sz val="9.5"/>
        <color theme="1"/>
        <rFont val="Arial"/>
        <family val="2"/>
        <charset val="238"/>
      </rPr>
      <t>d.śr.</t>
    </r>
  </si>
  <si>
    <t>(zwiększenie przepustowości z poprawą jakości ścieków)</t>
  </si>
  <si>
    <t xml:space="preserve">5. Krótkie uzasadnienie potrzeby modernizacji oczyszczalni ścieków: </t>
  </si>
  <si>
    <t>f) przepustowość urządzeń/obiektów oczyszczalni poddanych modernizacji:</t>
  </si>
  <si>
    <t>f) przepustowość urządzeń/obiektów oczyszczalni:</t>
  </si>
  <si>
    <t>OW - IIa</t>
  </si>
  <si>
    <t>g) przepustowość urządzeń/obiektów poddanych modernizacji:</t>
  </si>
  <si>
    <t>6. Krótkie uzasadnienie potrzeby zwiększenia przepustowości oczyszczalni</t>
  </si>
  <si>
    <t>5. Parametry ścieków oczyszczonych w wyniku zwiększenia przepustowości:</t>
  </si>
  <si>
    <t>g) zwiększenie przepustowości oczyszczalni - planowana liczba dodatkowych osób korzystających z ulepszonego oczyszczania ścieków</t>
  </si>
  <si>
    <t xml:space="preserve">co stanowi </t>
  </si>
  <si>
    <t>co stanowi</t>
  </si>
  <si>
    <r>
      <t>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 xml:space="preserve">/rok, tj. </t>
    </r>
  </si>
  <si>
    <r>
      <t>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/d, o średnim BZT</t>
    </r>
    <r>
      <rPr>
        <vertAlign val="subscript"/>
        <sz val="9"/>
        <color theme="1"/>
        <rFont val="Arial"/>
        <family val="2"/>
        <charset val="238"/>
      </rPr>
      <t>5</t>
    </r>
  </si>
  <si>
    <r>
      <t>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/d, o średnim BZT</t>
    </r>
    <r>
      <rPr>
        <vertAlign val="subscript"/>
        <sz val="9.5"/>
        <color theme="1"/>
        <rFont val="Arial"/>
        <family val="2"/>
        <charset val="238"/>
      </rPr>
      <t>5</t>
    </r>
  </si>
  <si>
    <t xml:space="preserve">że ilość ścieków pochodzących od mieszkańców i turystów doprowadzanych do  oczyszczalni została określona zgodnie z założeniem, że: dla stałych mieszkańców przyjmuje się, że 1 mieszkaniec = 1RLM, dla osób czasowo przebywających na terenie aglomeracji - 1 zarejestrowane miejsce noclegowe = 1RLM, </t>
  </si>
  <si>
    <t xml:space="preserve">że ilość ścieków pochodzących od mieszkańców i turystów doprowadzanych do oczyszczalni została określona zgodnie z założeniem: dla stałych mieszkańców przyjmuje się, że 1 mieszkaniec = 1RLM, dla osób czasowo przebywających na terenie aglomeracji: 1 zarejestrowane miejsce noclegowe = 1RLM, </t>
  </si>
  <si>
    <r>
      <t>a. przepustowość oczyszczalni - 
Q</t>
    </r>
    <r>
      <rPr>
        <vertAlign val="subscript"/>
        <sz val="9.5"/>
        <color theme="1"/>
        <rFont val="Arial"/>
        <family val="2"/>
        <charset val="238"/>
      </rPr>
      <t>d.śr.</t>
    </r>
    <r>
      <rPr>
        <sz val="9.5"/>
        <color theme="1"/>
        <rFont val="Arial"/>
        <family val="2"/>
        <charset val="238"/>
      </rPr>
      <t xml:space="preserve"> [m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/d]</t>
    </r>
  </si>
  <si>
    <t>Wg pozwolenia wodnoprawnego/
projektu po modernizacji</t>
  </si>
  <si>
    <t>wg pozwolenia wodnoprawnego/
projektu po modernizacji</t>
  </si>
  <si>
    <t>Stężenia zanieczyszczeń w ściekach  [mg/l]</t>
  </si>
  <si>
    <r>
      <t xml:space="preserve">Ładunek zanieczyszczeń              </t>
    </r>
    <r>
      <rPr>
        <sz val="8"/>
        <color theme="1"/>
        <rFont val="Arial"/>
        <family val="2"/>
        <charset val="238"/>
      </rPr>
      <t>(przy założeniu pełnego obciążenia oczyszczalni)</t>
    </r>
  </si>
  <si>
    <r>
      <t xml:space="preserve">Ładunek zanieczyszczeń 
</t>
    </r>
    <r>
      <rPr>
        <sz val="8"/>
        <color theme="1"/>
        <rFont val="Arial"/>
        <family val="2"/>
        <charset val="238"/>
      </rPr>
      <t>(przy założeniu pełnego obciążenia oczyszczalni)</t>
    </r>
  </si>
  <si>
    <t>Stężenia zanieczyszczeń w ściekach [mg/l]:</t>
  </si>
  <si>
    <r>
      <t xml:space="preserve">Ładunek zanieczyszczeń 
</t>
    </r>
    <r>
      <rPr>
        <sz val="7.5"/>
        <color theme="1"/>
        <rFont val="Arial"/>
        <family val="2"/>
        <charset val="238"/>
      </rPr>
      <t>(przy założeniu pełnego obciążenia oczyszczalni)</t>
    </r>
  </si>
  <si>
    <t>OW - Os</t>
  </si>
  <si>
    <t>OCHRONA WÓD – GOSPODARKA OSADAMI ŚCIEKOWYMI</t>
  </si>
  <si>
    <t xml:space="preserve">Rodzaj przeróbki komunalnych osadów ściekowych na oczyszczalni </t>
  </si>
  <si>
    <t>Sposób zagospodarowania osadów ściekowych</t>
  </si>
  <si>
    <t>Wydajność instalacji i urządzeń służących do przeróbki osadów na oczyszczalni [Mg/rok]</t>
  </si>
  <si>
    <t>Uwodnienie osadu [%]</t>
  </si>
  <si>
    <t>Masa osadu [Mg/rok]</t>
  </si>
  <si>
    <t>Sucha masa osadu [Mg s.m./rok]</t>
  </si>
  <si>
    <t>Efekt ekologiczny masy osadu [Mg/rok]:</t>
  </si>
  <si>
    <t>Efekt ekologiczny suchej masy [Mg s.m./rok]:</t>
  </si>
  <si>
    <t xml:space="preserve">2. Inne dodatkowe informacje: </t>
  </si>
  <si>
    <t>odwadnianie</t>
  </si>
  <si>
    <t>fermentacja</t>
  </si>
  <si>
    <t>kompostowanie</t>
  </si>
  <si>
    <t>suszenie</t>
  </si>
  <si>
    <t>higienizacja</t>
  </si>
  <si>
    <t>inne (opis poniżej)</t>
  </si>
  <si>
    <t>stosowanie w rolnictwie</t>
  </si>
  <si>
    <t>stosowanie do rekultywacji terenów, w tym gruntów na cele rolne</t>
  </si>
  <si>
    <t>stosowanie do uprawy roślin przeznaczonych do produkcji kompostu</t>
  </si>
  <si>
    <t>przekształcanie termicznie</t>
  </si>
  <si>
    <t>składowanie na składowiskach odpadów</t>
  </si>
  <si>
    <t>magazynowanie czasowe na terenie oczyszczalni</t>
  </si>
  <si>
    <t>na inne cele (opis poniżej)</t>
  </si>
  <si>
    <r>
      <t>Objętość wytwarzanych osadów [m</t>
    </r>
    <r>
      <rPr>
        <vertAlign val="superscript"/>
        <sz val="9"/>
        <color rgb="FF000000"/>
        <rFont val="Arial"/>
        <family val="2"/>
        <charset val="238"/>
      </rPr>
      <t>3</t>
    </r>
    <r>
      <rPr>
        <sz val="9"/>
        <color rgb="FF000000"/>
        <rFont val="Arial"/>
        <family val="2"/>
        <charset val="238"/>
      </rPr>
      <t>/rok]</t>
    </r>
  </si>
  <si>
    <r>
      <t>Gęstość wilgotnego osadu [Mg/m</t>
    </r>
    <r>
      <rPr>
        <vertAlign val="superscript"/>
        <sz val="9"/>
        <color rgb="FF000000"/>
        <rFont val="Arial"/>
        <family val="2"/>
        <charset val="238"/>
      </rPr>
      <t>3</t>
    </r>
    <r>
      <rPr>
        <sz val="9"/>
        <color rgb="FF000000"/>
        <rFont val="Arial"/>
        <family val="2"/>
        <charset val="238"/>
      </rPr>
      <t>]</t>
    </r>
  </si>
  <si>
    <t>Nawierzchnia nieutwardzona</t>
  </si>
  <si>
    <t>data sporządzenia</t>
  </si>
  <si>
    <t>UWAGA: Należy wypełniać wszystkie szare pola w kolumnach zaczynając od góry</t>
  </si>
  <si>
    <t>Nazwa przedsięwzięcia:</t>
  </si>
  <si>
    <t>Data sporządzenia efektu generowana jest automatycznie</t>
  </si>
  <si>
    <t>Efekty ekologiczne:</t>
  </si>
  <si>
    <t>Należy wybrać arkusz odpowiadający zakresowi realizowanego przedsięwzięcia, tj. np. OW-II.</t>
  </si>
  <si>
    <t>Znak "+" umożliwia rozwinięcie dodatkowych wierszy</t>
  </si>
  <si>
    <t>Jeżeli wszystkie pola są poprawnie wypełnione, tj. nie posiadają znaku "#N/D!" lub "#ARG!" można zapisać arkusz w formacie pdf a następnie podpisać podpisem kwalifikowanym</t>
  </si>
  <si>
    <t>OW-I – Oczyszczalnia modernizowana - dotyczy poprawy jakości ścieków bez zwiększenia przepustowości oczyszczalni;</t>
  </si>
  <si>
    <t>OW-II – Oczyszczalnia modernizowana - dotyczy zwiększenia przepustowości oczyszczalni;</t>
  </si>
  <si>
    <t>OW-IIa – Oczyszczalnia modernizowana - dotyczy zwiększenia przepustowości oczyszczalni z poprawą jakości ścieków;</t>
  </si>
  <si>
    <t>OW-III – Oczyszczalnia nowobudowana - dotyczy budowy od podstaw oczyszczalni ścieków;</t>
  </si>
  <si>
    <t>OW-KS – Kanalizacja sanitarna - dotyczy budowy nowej kanalizacji sanitarnej;</t>
  </si>
  <si>
    <t>OW-KD – dotyczy zagospodarowania wód opadowych i roztopowych;</t>
  </si>
  <si>
    <t>OW-Os – Gospodarka osadami ściekowymi - dotyczy zagospodarowania osadów ściekowych;</t>
  </si>
  <si>
    <t>OW - KSm</t>
  </si>
  <si>
    <t>OCHRONA WÓD – KANALIZACJA SANITARNA MODERNIZOWANA</t>
  </si>
  <si>
    <t>OW-KSm – Kanalizacja sanitarna modernizowana - dotyczy modernizacji istniejącej kanalizacji sanitarnej;</t>
  </si>
  <si>
    <t>Lp</t>
  </si>
  <si>
    <t>Ulica (oznaczenie)</t>
  </si>
  <si>
    <t>Średnica kanału [mm]</t>
  </si>
  <si>
    <t>Materiał z którego wykonany jest kanał</t>
  </si>
  <si>
    <t>Eksfiltracja [m3/rok]</t>
  </si>
  <si>
    <t>Eksfiltarcja [m3/d]</t>
  </si>
  <si>
    <t>Długość kanału wg projektu [mb]</t>
  </si>
  <si>
    <t>Kanalizacja sanitarna modernizowana</t>
  </si>
  <si>
    <t>Litry na m3</t>
  </si>
  <si>
    <t>Liczba minut w dobie</t>
  </si>
  <si>
    <t>Liczba sekund w dobie</t>
  </si>
  <si>
    <t>Współczynnik eksfiltarcji</t>
  </si>
  <si>
    <t>SUMA</t>
  </si>
  <si>
    <t>X</t>
  </si>
  <si>
    <t>2. Jakość ścieków</t>
  </si>
  <si>
    <t>RLM oczyszczalni na którą trafiają ścieki ze zlewni opisanej w pkt. 1 według ostatniej aktualizacji KPOŚK</t>
  </si>
  <si>
    <r>
      <t xml:space="preserve">Okres w którym występuje przenikanie do gruntu 
</t>
    </r>
    <r>
      <rPr>
        <b/>
        <sz val="8"/>
        <color theme="1"/>
        <rFont val="Calibri"/>
        <family val="2"/>
        <charset val="238"/>
        <scheme val="minor"/>
      </rPr>
      <t>[w pełnych dniach]</t>
    </r>
  </si>
  <si>
    <t>ZAŁĄCZNIK Nr  2</t>
  </si>
  <si>
    <t>NAJWYŻSZE DOPUSZCZALNE WARTOŚCI SUBSTANCJI ZANIECZYSZCZAJĄCYCH ALBO MINIMALNY PROCENT REDUKCJI SUBSTANCJI ZANIECZYSZCZAJĄCYCH DLA ŚCIEKÓW Z OCZYSZCZALNI ŚCIEKÓW BYTOWYCH I ŚCIEKÓW KOMUNALNYCH WPROWADZANYCH DO WÓD LUB DO ZIEMI1)</t>
  </si>
  <si>
    <r>
      <t>Nazwa substancji</t>
    </r>
    <r>
      <rPr>
        <b/>
        <vertAlign val="superscript"/>
        <sz val="9.9"/>
        <color theme="1"/>
        <rFont val="Arial"/>
        <family val="2"/>
        <charset val="238"/>
      </rPr>
      <t>2)</t>
    </r>
  </si>
  <si>
    <t>Jednostka</t>
  </si>
  <si>
    <t>Najwyższe dopuszczalne wartości substancji zanieczyszczających albo minimalny procent redukcji substancji zanieczyszczających</t>
  </si>
  <si>
    <r>
      <t>dla RLM oczyszczalni ścieków</t>
    </r>
    <r>
      <rPr>
        <b/>
        <vertAlign val="superscript"/>
        <sz val="9.9"/>
        <color theme="1"/>
        <rFont val="Arial"/>
        <family val="2"/>
        <charset val="238"/>
      </rPr>
      <t>3)</t>
    </r>
  </si>
  <si>
    <t>poniżej</t>
  </si>
  <si>
    <t>od 2000</t>
  </si>
  <si>
    <t>do 9999</t>
  </si>
  <si>
    <t>od 10000</t>
  </si>
  <si>
    <t>do 14999</t>
  </si>
  <si>
    <t>od 15000</t>
  </si>
  <si>
    <t>do 99999</t>
  </si>
  <si>
    <t>i powyżej</t>
  </si>
  <si>
    <r>
      <t>Biochemiczne zapotrzebowanie na tlen (BZT</t>
    </r>
    <r>
      <rPr>
        <vertAlign val="subscript"/>
        <sz val="11"/>
        <color theme="1"/>
        <rFont val="Arial"/>
        <family val="2"/>
        <charset val="238"/>
      </rPr>
      <t>5</t>
    </r>
    <r>
      <rPr>
        <sz val="11"/>
        <color theme="1"/>
        <rFont val="Arial"/>
        <family val="2"/>
        <charset val="238"/>
      </rPr>
      <t>), oznaczane z dodatkiem inhibitora nitryfikacji</t>
    </r>
  </si>
  <si>
    <r>
      <t>mg 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/l</t>
    </r>
  </si>
  <si>
    <t>minimalny procent redukcji</t>
  </si>
  <si>
    <t>albo</t>
  </si>
  <si>
    <t>70-90</t>
  </si>
  <si>
    <t>-</t>
  </si>
  <si>
    <r>
      <t>Chemiczne zapotrzebowanie na tlen (ChZT</t>
    </r>
    <r>
      <rPr>
        <vertAlign val="subscript"/>
        <sz val="11"/>
        <color theme="1"/>
        <rFont val="Arial"/>
        <family val="2"/>
        <charset val="238"/>
      </rPr>
      <t>Cr</t>
    </r>
    <r>
      <rPr>
        <sz val="11"/>
        <color theme="1"/>
        <rFont val="Arial"/>
        <family val="2"/>
        <charset val="238"/>
      </rPr>
      <t>), oznaczane metodą dwuchromianową</t>
    </r>
  </si>
  <si>
    <t>Zawiesiny ogólne</t>
  </si>
  <si>
    <t>mg/l</t>
  </si>
  <si>
    <r>
      <t>Azot ogólny (suma azotu Kjeldahla (N</t>
    </r>
    <r>
      <rPr>
        <vertAlign val="subscript"/>
        <sz val="11"/>
        <color theme="1"/>
        <rFont val="Arial"/>
        <family val="2"/>
        <charset val="238"/>
      </rPr>
      <t>Norg</t>
    </r>
    <r>
      <rPr>
        <sz val="11"/>
        <color theme="1"/>
        <rFont val="Arial"/>
        <family val="2"/>
        <charset val="238"/>
      </rPr>
      <t xml:space="preserve"> + N</t>
    </r>
    <r>
      <rPr>
        <vertAlign val="subscript"/>
        <sz val="11"/>
        <color theme="1"/>
        <rFont val="Arial"/>
        <family val="2"/>
        <charset val="238"/>
      </rPr>
      <t>NH4</t>
    </r>
    <r>
      <rPr>
        <sz val="11"/>
        <color theme="1"/>
        <rFont val="Arial"/>
        <family val="2"/>
        <charset val="238"/>
      </rPr>
      <t>), azotu azotynowego i azotu azotanowego)</t>
    </r>
  </si>
  <si>
    <t>mg N/l</t>
  </si>
  <si>
    <r>
      <t>30</t>
    </r>
    <r>
      <rPr>
        <vertAlign val="superscript"/>
        <sz val="9.9"/>
        <color theme="1"/>
        <rFont val="Arial"/>
        <family val="2"/>
        <charset val="238"/>
      </rPr>
      <t>4)</t>
    </r>
  </si>
  <si>
    <r>
      <t>15</t>
    </r>
    <r>
      <rPr>
        <vertAlign val="superscript"/>
        <sz val="9.9"/>
        <color theme="1"/>
        <rFont val="Arial"/>
        <family val="2"/>
        <charset val="238"/>
      </rPr>
      <t>4)</t>
    </r>
  </si>
  <si>
    <r>
      <t>70-80</t>
    </r>
    <r>
      <rPr>
        <vertAlign val="superscript"/>
        <sz val="9.9"/>
        <color theme="1"/>
        <rFont val="Arial"/>
        <family val="2"/>
        <charset val="238"/>
      </rPr>
      <t>5)</t>
    </r>
  </si>
  <si>
    <t>70-80</t>
  </si>
  <si>
    <t>Fosfor ogólny</t>
  </si>
  <si>
    <t>mg P/l</t>
  </si>
  <si>
    <r>
      <t>5</t>
    </r>
    <r>
      <rPr>
        <vertAlign val="superscript"/>
        <sz val="9.9"/>
        <color theme="1"/>
        <rFont val="Arial"/>
        <family val="2"/>
        <charset val="238"/>
      </rPr>
      <t>4)</t>
    </r>
  </si>
  <si>
    <r>
      <t>2</t>
    </r>
    <r>
      <rPr>
        <vertAlign val="superscript"/>
        <sz val="9.9"/>
        <color theme="1"/>
        <rFont val="Arial"/>
        <family val="2"/>
        <charset val="238"/>
      </rPr>
      <t>4)</t>
    </r>
  </si>
  <si>
    <r>
      <t>80</t>
    </r>
    <r>
      <rPr>
        <vertAlign val="superscript"/>
        <sz val="9.9"/>
        <color theme="1"/>
        <rFont val="Arial"/>
        <family val="2"/>
        <charset val="238"/>
      </rPr>
      <t>5)</t>
    </r>
  </si>
  <si>
    <t>3. Efekt ekologiczny</t>
  </si>
  <si>
    <t>[kg/d]</t>
  </si>
  <si>
    <t>Ładunek zanieczyszczeń odprowadzanych do środowiska przed modernizacją</t>
  </si>
  <si>
    <t>Redukacja ładunku zanieczyszczeń wprowadzanego do środowiska</t>
  </si>
  <si>
    <t>Efekt RLM</t>
  </si>
  <si>
    <t>Ładunek zanieczyszczeń odprowadzanych do środowiska po modernizacji</t>
  </si>
  <si>
    <r>
      <t xml:space="preserve">Stężenia zanieczyszczeń w ściekach  </t>
    </r>
    <r>
      <rPr>
        <b/>
        <sz val="8"/>
        <color theme="1"/>
        <rFont val="Arial"/>
        <family val="2"/>
        <charset val="238"/>
      </rPr>
      <t>[mg/l]</t>
    </r>
  </si>
  <si>
    <t>Instrukcja postępowania dla druków efektów ekologicznych OW-I, OW-II, OW-IIa, OW-III, OW-KS, OW-KD, OW-Os, OW-KSm</t>
  </si>
  <si>
    <r>
      <t>ilość obecnie dopływających ścieków Q</t>
    </r>
    <r>
      <rPr>
        <vertAlign val="subscript"/>
        <sz val="9.5"/>
        <color theme="1"/>
        <rFont val="Arial"/>
        <family val="2"/>
        <charset val="238"/>
      </rPr>
      <t>śrd</t>
    </r>
    <r>
      <rPr>
        <sz val="9.5"/>
        <color theme="1"/>
        <rFont val="Arial"/>
        <family val="2"/>
        <charset val="238"/>
      </rPr>
      <t xml:space="preserve"> [m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 xml:space="preserve">/d] </t>
    </r>
  </si>
  <si>
    <r>
      <t>docelowa przepustowość  Q</t>
    </r>
    <r>
      <rPr>
        <vertAlign val="subscript"/>
        <sz val="9.5"/>
        <color theme="1"/>
        <rFont val="Arial"/>
        <family val="2"/>
        <charset val="238"/>
      </rPr>
      <t xml:space="preserve">śrd </t>
    </r>
    <r>
      <rPr>
        <sz val="9.5"/>
        <color theme="1"/>
        <rFont val="Arial"/>
        <family val="2"/>
        <charset val="238"/>
      </rPr>
      <t>(wg. pozwolenia) [m</t>
    </r>
    <r>
      <rPr>
        <vertAlign val="superscript"/>
        <sz val="9.5"/>
        <color theme="1"/>
        <rFont val="Arial"/>
        <family val="2"/>
        <charset val="238"/>
      </rPr>
      <t>3</t>
    </r>
    <r>
      <rPr>
        <sz val="9.5"/>
        <color theme="1"/>
        <rFont val="Arial"/>
        <family val="2"/>
        <charset val="238"/>
      </rPr>
      <t>/d]</t>
    </r>
  </si>
  <si>
    <t xml:space="preserve">EFEKT RZECZOWY I  EKOLOGICZNY </t>
  </si>
  <si>
    <r>
      <rPr>
        <vertAlign val="superscript"/>
        <sz val="8"/>
        <color theme="1"/>
        <rFont val="Arial"/>
        <family val="2"/>
        <charset val="238"/>
      </rPr>
      <t>[1]</t>
    </r>
    <r>
      <rPr>
        <sz val="8"/>
        <color theme="1"/>
        <rFont val="Arial"/>
        <family val="2"/>
        <charset val="238"/>
      </rPr>
      <t xml:space="preserve"> w przypadku modernizacji obejmującej część oczyszczalni, dane w pkt. 1 g) należy podać proporcjonalnie do przepustowości poddanych modernizacji urządzeń/obiektów, np. oczyszczalnia posiada dwa niezależne ciągi technlogiczne, a modernizacja dotyczy wyłącznie jednego z nich, dane należy podać dla modernizowanego ciągu technologicznego</t>
    </r>
  </si>
  <si>
    <r>
      <t xml:space="preserve">RLM </t>
    </r>
    <r>
      <rPr>
        <b/>
        <vertAlign val="superscript"/>
        <sz val="9.5"/>
        <color theme="1"/>
        <rFont val="Arial"/>
        <family val="2"/>
        <charset val="238"/>
      </rPr>
      <t>[1]</t>
    </r>
  </si>
  <si>
    <t>EFEKT RZECZOWY I EKOLOGICZNY</t>
  </si>
  <si>
    <r>
      <t>RLM</t>
    </r>
    <r>
      <rPr>
        <b/>
        <vertAlign val="superscript"/>
        <sz val="9.5"/>
        <color theme="1"/>
        <rFont val="Arial"/>
        <family val="2"/>
        <charset val="238"/>
      </rPr>
      <t xml:space="preserve"> [1]</t>
    </r>
  </si>
  <si>
    <r>
      <rPr>
        <vertAlign val="superscript"/>
        <sz val="8"/>
        <color theme="1"/>
        <rFont val="Arial"/>
        <family val="2"/>
        <charset val="238"/>
      </rPr>
      <t>[1]</t>
    </r>
    <r>
      <rPr>
        <sz val="8"/>
        <color theme="1"/>
        <rFont val="Arial"/>
        <family val="2"/>
        <charset val="238"/>
      </rPr>
      <t xml:space="preserve"> Rozporządzenie Ministra Środowiska z dnia 18.11.2014 r. w sprawie warunków, jakie należy spełnić przy wprowadzeniu ścieków do wód lub do ziemi, oraz z sprawie substancji szczególnie szkodliwych dla środowiska wodnego.</t>
    </r>
  </si>
  <si>
    <r>
      <t xml:space="preserve">wg pozwolenia lub Rozporządzenia </t>
    </r>
    <r>
      <rPr>
        <vertAlign val="superscript"/>
        <sz val="9"/>
        <color theme="1"/>
        <rFont val="Arial"/>
        <family val="2"/>
        <charset val="238"/>
      </rPr>
      <t>[1]</t>
    </r>
  </si>
  <si>
    <t>EFEKT RZECZOWY I  EKOLOGICZNY</t>
  </si>
  <si>
    <r>
      <t>EFEKT RZECZOWY I  EKOLOGICZNY</t>
    </r>
    <r>
      <rPr>
        <vertAlign val="superscript"/>
        <sz val="10"/>
        <color theme="1"/>
        <rFont val="Arial"/>
        <family val="2"/>
        <charset val="238"/>
      </rPr>
      <t xml:space="preserve"> </t>
    </r>
  </si>
  <si>
    <t>[1] Liczony dla deszczu miarodajnego 150l/s*ha dla czasu trwania 15 min oraz dla średniego opadu rocznego dla województwa wielkopolskiego na poziomie 530 l/m2 rocznie.</t>
  </si>
  <si>
    <t>[1] Według ostatniego badania, jednak nie starszego niż 6 miesięcy przed dniem złożenia wniosku.</t>
  </si>
  <si>
    <t>[2] Rozporządzenie Ministra Gospodarki Morskiej i Żeglugi Śródlądowej z dnia 12 lipca 2019 r. w sprawie substancji szczególnie szkodliwych dla środowiska wodnego oraz warunków, jakie należy spełnić przy wprowadzaniu do wód lub do ziemi ścieków, a także przy odprowadzaniu wód opadowych lub roztopowych do wód lub do urządzeń wodnych.</t>
  </si>
  <si>
    <r>
      <t>surowych 
ze zlewni</t>
    </r>
    <r>
      <rPr>
        <vertAlign val="superscript"/>
        <sz val="9.5"/>
        <color theme="1"/>
        <rFont val="Arial"/>
        <family val="2"/>
        <charset val="238"/>
      </rPr>
      <t>[1]</t>
    </r>
  </si>
  <si>
    <r>
      <t>wg rozporządzenia</t>
    </r>
    <r>
      <rPr>
        <vertAlign val="superscript"/>
        <sz val="9.5"/>
        <color theme="1"/>
        <rFont val="Arial"/>
        <family val="2"/>
        <charset val="238"/>
      </rPr>
      <t>[2]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</si>
</sst>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7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vertAlign val="superscript"/>
      <sz val="9.5"/>
      <color theme="1"/>
      <name val="Arial"/>
      <family val="2"/>
      <charset val="238"/>
    </font>
    <font>
      <b/>
      <sz val="9.5"/>
      <color theme="1"/>
      <name val="Arial"/>
      <family val="2"/>
      <charset val="238"/>
    </font>
    <font>
      <vertAlign val="subscript"/>
      <sz val="9.5"/>
      <color theme="1"/>
      <name val="Arial"/>
      <family val="2"/>
      <charset val="238"/>
    </font>
    <font>
      <b/>
      <vertAlign val="superscript"/>
      <sz val="9.5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.5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11"/>
      <color theme="1"/>
      <name val="Calibri"/>
      <family val="2"/>
    </font>
    <font>
      <b/>
      <sz val="9.5"/>
      <color rgb="FF000000"/>
      <name val="Arial"/>
      <family val="2"/>
      <charset val="238"/>
    </font>
    <font>
      <b/>
      <sz val="18"/>
      <color theme="1"/>
      <name val="Czcionka tekstu podstawowego"/>
      <charset val="238"/>
    </font>
    <font>
      <sz val="18"/>
      <color theme="1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sz val="7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333333"/>
      <name val="Inherit"/>
    </font>
    <font>
      <sz val="8.8000000000000007"/>
      <color rgb="FF333333"/>
      <name val="Arial"/>
      <family val="2"/>
      <charset val="238"/>
    </font>
    <font>
      <b/>
      <vertAlign val="superscript"/>
      <sz val="9.9"/>
      <color theme="1"/>
      <name val="Arial"/>
      <family val="2"/>
      <charset val="238"/>
    </font>
    <font>
      <sz val="9.9"/>
      <color theme="1"/>
      <name val="Arial"/>
      <family val="2"/>
      <charset val="238"/>
    </font>
    <font>
      <b/>
      <sz val="9.9"/>
      <color theme="1"/>
      <name val="Arial"/>
      <family val="2"/>
      <charset val="238"/>
    </font>
    <font>
      <vertAlign val="subscript"/>
      <sz val="11"/>
      <color theme="1"/>
      <name val="Arial"/>
      <family val="2"/>
      <charset val="238"/>
    </font>
    <font>
      <vertAlign val="superscript"/>
      <sz val="9.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rgb="FF333333"/>
      <name val="Inherit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637">
    <xf numFmtId="0" fontId="0" fillId="0" borderId="0" xfId="0"/>
    <xf numFmtId="0" fontId="7" fillId="2" borderId="0" xfId="1" applyFont="1" applyFill="1" applyProtection="1">
      <protection hidden="1"/>
    </xf>
    <xf numFmtId="0" fontId="7" fillId="2" borderId="0" xfId="1" applyFont="1" applyFill="1" applyAlignment="1" applyProtection="1">
      <alignment horizontal="center"/>
      <protection hidden="1"/>
    </xf>
    <xf numFmtId="0" fontId="9" fillId="2" borderId="0" xfId="1" applyFont="1" applyFill="1" applyProtection="1">
      <protection hidden="1"/>
    </xf>
    <xf numFmtId="0" fontId="6" fillId="2" borderId="0" xfId="1" applyFont="1" applyFill="1" applyProtection="1">
      <protection hidden="1"/>
    </xf>
    <xf numFmtId="0" fontId="10" fillId="2" borderId="0" xfId="1" applyFont="1" applyFill="1" applyProtection="1">
      <protection hidden="1"/>
    </xf>
    <xf numFmtId="0" fontId="8" fillId="2" borderId="0" xfId="1" applyFont="1" applyFill="1" applyProtection="1">
      <protection hidden="1"/>
    </xf>
    <xf numFmtId="0" fontId="8" fillId="2" borderId="0" xfId="1" applyFont="1" applyFill="1" applyAlignment="1" applyProtection="1">
      <alignment vertical="top"/>
      <protection hidden="1"/>
    </xf>
    <xf numFmtId="0" fontId="7" fillId="2" borderId="0" xfId="1" applyFont="1" applyFill="1" applyAlignment="1" applyProtection="1">
      <alignment horizontal="right"/>
      <protection hidden="1"/>
    </xf>
    <xf numFmtId="0" fontId="7" fillId="2" borderId="0" xfId="1" applyFont="1" applyFill="1" applyAlignment="1" applyProtection="1">
      <alignment wrapText="1"/>
      <protection hidden="1"/>
    </xf>
    <xf numFmtId="0" fontId="11" fillId="2" borderId="0" xfId="1" applyFont="1" applyFill="1" applyAlignment="1" applyProtection="1">
      <alignment vertical="center" wrapText="1"/>
      <protection hidden="1"/>
    </xf>
    <xf numFmtId="0" fontId="9" fillId="2" borderId="0" xfId="1" applyFont="1" applyFill="1" applyAlignment="1" applyProtection="1">
      <alignment horizontal="center"/>
      <protection hidden="1"/>
    </xf>
    <xf numFmtId="4" fontId="9" fillId="2" borderId="0" xfId="1" applyNumberFormat="1" applyFont="1" applyFill="1" applyProtection="1">
      <protection hidden="1"/>
    </xf>
    <xf numFmtId="4" fontId="6" fillId="2" borderId="0" xfId="1" applyNumberFormat="1" applyFont="1" applyFill="1" applyProtection="1">
      <protection hidden="1"/>
    </xf>
    <xf numFmtId="0" fontId="11" fillId="2" borderId="0" xfId="1" applyFont="1" applyFill="1" applyAlignment="1" applyProtection="1">
      <alignment vertical="center"/>
      <protection hidden="1"/>
    </xf>
    <xf numFmtId="3" fontId="11" fillId="2" borderId="0" xfId="1" applyNumberFormat="1" applyFont="1" applyFill="1" applyAlignment="1" applyProtection="1">
      <alignment wrapText="1"/>
      <protection hidden="1"/>
    </xf>
    <xf numFmtId="0" fontId="9" fillId="2" borderId="0" xfId="1" applyFont="1" applyFill="1" applyAlignment="1" applyProtection="1">
      <alignment vertical="center"/>
      <protection hidden="1"/>
    </xf>
    <xf numFmtId="0" fontId="8" fillId="2" borderId="0" xfId="1" applyFont="1" applyFill="1" applyAlignment="1" applyProtection="1">
      <alignment horizontal="left" vertical="top"/>
      <protection hidden="1"/>
    </xf>
    <xf numFmtId="0" fontId="6" fillId="2" borderId="0" xfId="1" applyFont="1" applyFill="1" applyAlignment="1" applyProtection="1">
      <alignment horizontal="left"/>
      <protection hidden="1"/>
    </xf>
    <xf numFmtId="0" fontId="7" fillId="2" borderId="0" xfId="0" applyFont="1" applyFill="1" applyProtection="1">
      <protection hidden="1"/>
    </xf>
    <xf numFmtId="0" fontId="7" fillId="2" borderId="0" xfId="0" applyFont="1" applyFill="1" applyAlignment="1" applyProtection="1">
      <alignment vertical="top"/>
      <protection hidden="1"/>
    </xf>
    <xf numFmtId="0" fontId="7" fillId="2" borderId="0" xfId="0" quotePrefix="1" applyFont="1" applyFill="1" applyProtection="1">
      <protection hidden="1"/>
    </xf>
    <xf numFmtId="0" fontId="8" fillId="2" borderId="0" xfId="0" applyFont="1" applyFill="1" applyAlignment="1" applyProtection="1">
      <alignment vertical="top"/>
      <protection hidden="1"/>
    </xf>
    <xf numFmtId="0" fontId="7" fillId="2" borderId="0" xfId="0" applyFont="1" applyFill="1" applyAlignment="1" applyProtection="1">
      <alignment wrapText="1"/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7" fillId="2" borderId="0" xfId="0" applyFont="1" applyFill="1" applyAlignment="1" applyProtection="1">
      <alignment horizontal="left" vertical="top"/>
      <protection hidden="1"/>
    </xf>
    <xf numFmtId="0" fontId="8" fillId="2" borderId="0" xfId="0" applyFont="1" applyFill="1" applyProtection="1">
      <protection hidden="1"/>
    </xf>
    <xf numFmtId="0" fontId="8" fillId="2" borderId="0" xfId="0" applyFont="1" applyFill="1" applyAlignment="1" applyProtection="1">
      <alignment horizontal="left" vertical="top"/>
      <protection hidden="1"/>
    </xf>
    <xf numFmtId="0" fontId="9" fillId="2" borderId="0" xfId="1" applyFont="1" applyFill="1" applyAlignment="1" applyProtection="1">
      <alignment vertical="top"/>
      <protection hidden="1"/>
    </xf>
    <xf numFmtId="0" fontId="8" fillId="2" borderId="0" xfId="0" applyFont="1" applyFill="1" applyAlignment="1" applyProtection="1">
      <alignment vertical="top" wrapText="1"/>
      <protection hidden="1"/>
    </xf>
    <xf numFmtId="0" fontId="9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Alignment="1" applyProtection="1">
      <alignment horizontal="left" wrapText="1"/>
      <protection hidden="1"/>
    </xf>
    <xf numFmtId="0" fontId="9" fillId="2" borderId="0" xfId="0" applyFont="1" applyFill="1" applyAlignment="1" applyProtection="1">
      <alignment wrapText="1"/>
      <protection hidden="1"/>
    </xf>
    <xf numFmtId="0" fontId="9" fillId="2" borderId="0" xfId="0" applyFont="1" applyFill="1" applyAlignment="1" applyProtection="1">
      <alignment vertical="top"/>
      <protection hidden="1"/>
    </xf>
    <xf numFmtId="0" fontId="9" fillId="2" borderId="0" xfId="0" applyFont="1" applyFill="1" applyAlignment="1" applyProtection="1">
      <alignment horizontal="center"/>
      <protection hidden="1"/>
    </xf>
    <xf numFmtId="0" fontId="8" fillId="2" borderId="0" xfId="0" applyFont="1" applyFill="1" applyAlignment="1" applyProtection="1">
      <alignment horizontal="right" vertical="top"/>
      <protection hidden="1"/>
    </xf>
    <xf numFmtId="0" fontId="8" fillId="2" borderId="0" xfId="1" applyFont="1" applyFill="1" applyAlignment="1" applyProtection="1">
      <alignment horizontal="right" vertical="top"/>
      <protection hidden="1"/>
    </xf>
    <xf numFmtId="0" fontId="7" fillId="2" borderId="0" xfId="2" applyFont="1" applyFill="1" applyProtection="1">
      <protection hidden="1"/>
    </xf>
    <xf numFmtId="0" fontId="7" fillId="2" borderId="0" xfId="2" applyFont="1" applyFill="1" applyAlignment="1" applyProtection="1">
      <alignment horizontal="center"/>
      <protection hidden="1"/>
    </xf>
    <xf numFmtId="0" fontId="8" fillId="2" borderId="0" xfId="2" applyFont="1" applyFill="1" applyAlignment="1" applyProtection="1">
      <alignment horizontal="left" vertical="top" wrapText="1"/>
      <protection hidden="1"/>
    </xf>
    <xf numFmtId="0" fontId="9" fillId="2" borderId="0" xfId="2" applyFont="1" applyFill="1" applyProtection="1">
      <protection hidden="1"/>
    </xf>
    <xf numFmtId="0" fontId="10" fillId="2" borderId="0" xfId="2" applyFont="1" applyFill="1" applyProtection="1">
      <protection hidden="1"/>
    </xf>
    <xf numFmtId="0" fontId="7" fillId="2" borderId="0" xfId="2" applyFont="1" applyFill="1" applyAlignment="1" applyProtection="1">
      <alignment horizontal="left"/>
      <protection hidden="1"/>
    </xf>
    <xf numFmtId="0" fontId="10" fillId="2" borderId="0" xfId="2" applyFont="1" applyFill="1" applyAlignment="1" applyProtection="1">
      <alignment horizontal="left"/>
      <protection hidden="1"/>
    </xf>
    <xf numFmtId="0" fontId="11" fillId="2" borderId="1" xfId="2" applyFont="1" applyFill="1" applyBorder="1" applyAlignment="1" applyProtection="1">
      <alignment vertical="center"/>
      <protection hidden="1"/>
    </xf>
    <xf numFmtId="0" fontId="11" fillId="2" borderId="1" xfId="2" applyFont="1" applyFill="1" applyBorder="1" applyAlignment="1" applyProtection="1">
      <alignment horizontal="center" vertical="top"/>
      <protection hidden="1"/>
    </xf>
    <xf numFmtId="0" fontId="15" fillId="2" borderId="0" xfId="2" applyFont="1" applyFill="1" applyAlignment="1" applyProtection="1">
      <alignment vertical="top"/>
      <protection hidden="1"/>
    </xf>
    <xf numFmtId="0" fontId="9" fillId="2" borderId="0" xfId="2" applyFont="1" applyFill="1" applyAlignment="1" applyProtection="1">
      <alignment horizontal="left" wrapText="1"/>
      <protection hidden="1"/>
    </xf>
    <xf numFmtId="4" fontId="10" fillId="2" borderId="0" xfId="2" applyNumberFormat="1" applyFont="1" applyFill="1" applyAlignment="1" applyProtection="1">
      <alignment horizontal="center"/>
      <protection hidden="1"/>
    </xf>
    <xf numFmtId="0" fontId="8" fillId="2" borderId="0" xfId="2" applyFont="1" applyFill="1" applyProtection="1">
      <protection hidden="1"/>
    </xf>
    <xf numFmtId="0" fontId="7" fillId="0" borderId="0" xfId="2" applyFont="1"/>
    <xf numFmtId="0" fontId="7" fillId="0" borderId="0" xfId="2" applyFont="1" applyAlignment="1">
      <alignment horizontal="left" vertical="top" wrapText="1"/>
    </xf>
    <xf numFmtId="0" fontId="7" fillId="0" borderId="0" xfId="2" applyFont="1" applyAlignment="1">
      <alignment vertical="center"/>
    </xf>
    <xf numFmtId="0" fontId="0" fillId="2" borderId="0" xfId="0" applyFill="1" applyProtection="1">
      <protection hidden="1"/>
    </xf>
    <xf numFmtId="0" fontId="16" fillId="2" borderId="0" xfId="2" applyFont="1" applyFill="1" applyAlignment="1" applyProtection="1">
      <alignment horizontal="left"/>
      <protection hidden="1"/>
    </xf>
    <xf numFmtId="0" fontId="7" fillId="3" borderId="0" xfId="2" applyFont="1" applyFill="1" applyProtection="1">
      <protection locked="0" hidden="1"/>
    </xf>
    <xf numFmtId="0" fontId="18" fillId="2" borderId="0" xfId="0" applyFont="1" applyFill="1" applyAlignment="1" applyProtection="1">
      <alignment horizontal="left" vertical="top"/>
      <protection hidden="1"/>
    </xf>
    <xf numFmtId="0" fontId="18" fillId="2" borderId="0" xfId="0" applyFont="1" applyFill="1" applyProtection="1">
      <protection hidden="1"/>
    </xf>
    <xf numFmtId="0" fontId="18" fillId="2" borderId="0" xfId="0" quotePrefix="1" applyFont="1" applyFill="1" applyProtection="1">
      <protection hidden="1"/>
    </xf>
    <xf numFmtId="0" fontId="18" fillId="2" borderId="7" xfId="0" applyFont="1" applyFill="1" applyBorder="1" applyProtection="1">
      <protection hidden="1"/>
    </xf>
    <xf numFmtId="0" fontId="20" fillId="2" borderId="0" xfId="0" applyFont="1" applyFill="1" applyProtection="1">
      <protection hidden="1"/>
    </xf>
    <xf numFmtId="0" fontId="18" fillId="2" borderId="0" xfId="0" applyFont="1" applyFill="1" applyAlignment="1" applyProtection="1">
      <alignment vertical="top"/>
      <protection hidden="1"/>
    </xf>
    <xf numFmtId="0" fontId="18" fillId="2" borderId="2" xfId="0" applyFont="1" applyFill="1" applyBorder="1" applyProtection="1">
      <protection hidden="1"/>
    </xf>
    <xf numFmtId="0" fontId="18" fillId="2" borderId="0" xfId="0" applyFont="1" applyFill="1" applyAlignment="1" applyProtection="1">
      <alignment wrapText="1"/>
      <protection hidden="1"/>
    </xf>
    <xf numFmtId="0" fontId="18" fillId="2" borderId="2" xfId="0" applyFont="1" applyFill="1" applyBorder="1" applyAlignment="1" applyProtection="1">
      <alignment wrapText="1"/>
      <protection hidden="1"/>
    </xf>
    <xf numFmtId="0" fontId="18" fillId="2" borderId="0" xfId="0" applyFont="1" applyFill="1" applyAlignment="1" applyProtection="1">
      <alignment horizontal="left"/>
      <protection hidden="1"/>
    </xf>
    <xf numFmtId="0" fontId="18" fillId="2" borderId="0" xfId="0" applyFont="1" applyFill="1" applyAlignment="1" applyProtection="1">
      <alignment horizontal="left" wrapText="1"/>
      <protection hidden="1"/>
    </xf>
    <xf numFmtId="0" fontId="18" fillId="2" borderId="0" xfId="0" applyFont="1" applyFill="1" applyAlignment="1" applyProtection="1">
      <alignment horizontal="right"/>
      <protection hidden="1"/>
    </xf>
    <xf numFmtId="0" fontId="18" fillId="2" borderId="0" xfId="0" applyFont="1" applyFill="1" applyAlignment="1" applyProtection="1">
      <alignment horizontal="center"/>
      <protection hidden="1"/>
    </xf>
    <xf numFmtId="0" fontId="18" fillId="2" borderId="0" xfId="1" applyFont="1" applyFill="1" applyProtection="1">
      <protection hidden="1"/>
    </xf>
    <xf numFmtId="0" fontId="18" fillId="2" borderId="0" xfId="2" applyFont="1" applyFill="1" applyAlignment="1" applyProtection="1">
      <alignment horizontal="left"/>
      <protection hidden="1"/>
    </xf>
    <xf numFmtId="0" fontId="18" fillId="2" borderId="0" xfId="2" applyFont="1" applyFill="1" applyProtection="1">
      <protection hidden="1"/>
    </xf>
    <xf numFmtId="0" fontId="18" fillId="2" borderId="0" xfId="2" quotePrefix="1" applyFont="1" applyFill="1" applyAlignment="1" applyProtection="1">
      <alignment horizontal="left"/>
      <protection hidden="1"/>
    </xf>
    <xf numFmtId="0" fontId="18" fillId="2" borderId="0" xfId="2" applyFont="1" applyFill="1" applyAlignment="1" applyProtection="1">
      <alignment horizontal="center" vertical="center" wrapText="1"/>
      <protection hidden="1"/>
    </xf>
    <xf numFmtId="0" fontId="18" fillId="2" borderId="0" xfId="2" applyFont="1" applyFill="1" applyAlignment="1" applyProtection="1">
      <alignment horizontal="center" vertical="top"/>
      <protection hidden="1"/>
    </xf>
    <xf numFmtId="0" fontId="18" fillId="2" borderId="0" xfId="2" applyFont="1" applyFill="1" applyAlignment="1" applyProtection="1">
      <alignment horizontal="center"/>
      <protection hidden="1"/>
    </xf>
    <xf numFmtId="0" fontId="18" fillId="2" borderId="0" xfId="2" applyFont="1" applyFill="1" applyAlignment="1" applyProtection="1">
      <alignment wrapText="1"/>
      <protection hidden="1"/>
    </xf>
    <xf numFmtId="0" fontId="18" fillId="2" borderId="0" xfId="2" applyFont="1" applyFill="1" applyAlignment="1" applyProtection="1">
      <alignment horizontal="center" wrapText="1"/>
      <protection hidden="1"/>
    </xf>
    <xf numFmtId="0" fontId="7" fillId="2" borderId="0" xfId="3" applyFont="1" applyFill="1" applyProtection="1">
      <protection hidden="1"/>
    </xf>
    <xf numFmtId="0" fontId="7" fillId="2" borderId="0" xfId="3" applyFont="1" applyFill="1" applyAlignment="1" applyProtection="1">
      <alignment horizontal="center"/>
      <protection hidden="1"/>
    </xf>
    <xf numFmtId="0" fontId="6" fillId="2" borderId="0" xfId="3" applyFont="1" applyFill="1" applyProtection="1">
      <protection hidden="1"/>
    </xf>
    <xf numFmtId="0" fontId="9" fillId="2" borderId="0" xfId="3" applyFont="1" applyFill="1" applyProtection="1">
      <protection hidden="1"/>
    </xf>
    <xf numFmtId="0" fontId="10" fillId="2" borderId="0" xfId="3" applyFont="1" applyFill="1" applyProtection="1">
      <protection hidden="1"/>
    </xf>
    <xf numFmtId="0" fontId="8" fillId="2" borderId="0" xfId="3" applyFont="1" applyFill="1" applyProtection="1">
      <protection hidden="1"/>
    </xf>
    <xf numFmtId="0" fontId="7" fillId="2" borderId="0" xfId="3" applyFont="1" applyFill="1" applyAlignment="1" applyProtection="1">
      <alignment horizontal="right"/>
      <protection hidden="1"/>
    </xf>
    <xf numFmtId="0" fontId="9" fillId="2" borderId="0" xfId="3" applyFont="1" applyFill="1" applyAlignment="1" applyProtection="1">
      <alignment horizontal="center"/>
      <protection hidden="1"/>
    </xf>
    <xf numFmtId="4" fontId="9" fillId="2" borderId="0" xfId="3" applyNumberFormat="1" applyFont="1" applyFill="1" applyProtection="1">
      <protection hidden="1"/>
    </xf>
    <xf numFmtId="4" fontId="6" fillId="2" borderId="0" xfId="3" applyNumberFormat="1" applyFont="1" applyFill="1" applyProtection="1">
      <protection hidden="1"/>
    </xf>
    <xf numFmtId="0" fontId="11" fillId="2" borderId="0" xfId="3" applyFont="1" applyFill="1" applyAlignment="1" applyProtection="1">
      <alignment vertical="center"/>
      <protection hidden="1"/>
    </xf>
    <xf numFmtId="3" fontId="11" fillId="2" borderId="0" xfId="3" applyNumberFormat="1" applyFont="1" applyFill="1" applyAlignment="1" applyProtection="1">
      <alignment wrapText="1"/>
      <protection hidden="1"/>
    </xf>
    <xf numFmtId="0" fontId="11" fillId="2" borderId="0" xfId="3" applyFont="1" applyFill="1" applyAlignment="1" applyProtection="1">
      <alignment vertical="center" wrapText="1"/>
      <protection hidden="1"/>
    </xf>
    <xf numFmtId="0" fontId="9" fillId="2" borderId="0" xfId="3" applyFont="1" applyFill="1" applyAlignment="1" applyProtection="1">
      <alignment vertical="center"/>
      <protection hidden="1"/>
    </xf>
    <xf numFmtId="0" fontId="11" fillId="2" borderId="0" xfId="3" applyFont="1" applyFill="1" applyAlignment="1" applyProtection="1">
      <alignment vertical="top" wrapText="1"/>
      <protection hidden="1"/>
    </xf>
    <xf numFmtId="0" fontId="8" fillId="2" borderId="0" xfId="3" applyFont="1" applyFill="1" applyAlignment="1" applyProtection="1">
      <alignment horizontal="right" vertical="top"/>
      <protection hidden="1"/>
    </xf>
    <xf numFmtId="0" fontId="8" fillId="2" borderId="0" xfId="3" applyFont="1" applyFill="1" applyAlignment="1" applyProtection="1">
      <alignment vertical="top"/>
      <protection hidden="1"/>
    </xf>
    <xf numFmtId="0" fontId="6" fillId="2" borderId="0" xfId="3" applyFont="1" applyFill="1" applyAlignment="1" applyProtection="1">
      <alignment horizontal="left"/>
      <protection hidden="1"/>
    </xf>
    <xf numFmtId="0" fontId="8" fillId="2" borderId="0" xfId="0" applyFont="1" applyFill="1" applyAlignment="1" applyProtection="1">
      <alignment horizontal="center" wrapText="1"/>
      <protection hidden="1"/>
    </xf>
    <xf numFmtId="0" fontId="8" fillId="2" borderId="0" xfId="0" applyFont="1" applyFill="1" applyAlignment="1" applyProtection="1">
      <alignment horizontal="left" vertical="top" wrapText="1"/>
      <protection hidden="1"/>
    </xf>
    <xf numFmtId="0" fontId="7" fillId="2" borderId="0" xfId="0" applyFont="1" applyFill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center" vertical="top"/>
      <protection hidden="1"/>
    </xf>
    <xf numFmtId="0" fontId="8" fillId="2" borderId="0" xfId="0" applyFont="1" applyFill="1" applyAlignment="1" applyProtection="1">
      <alignment horizontal="center" vertical="top"/>
      <protection hidden="1"/>
    </xf>
    <xf numFmtId="0" fontId="6" fillId="2" borderId="0" xfId="0" applyFont="1" applyFill="1" applyAlignment="1" applyProtection="1">
      <alignment horizontal="center"/>
      <protection hidden="1"/>
    </xf>
    <xf numFmtId="0" fontId="18" fillId="2" borderId="0" xfId="0" applyFont="1" applyFill="1" applyAlignment="1" applyProtection="1">
      <alignment horizontal="left" vertical="top" wrapText="1"/>
      <protection hidden="1"/>
    </xf>
    <xf numFmtId="0" fontId="8" fillId="2" borderId="0" xfId="2" applyFont="1" applyFill="1" applyAlignment="1" applyProtection="1">
      <alignment horizontal="left" vertical="top"/>
      <protection hidden="1"/>
    </xf>
    <xf numFmtId="0" fontId="18" fillId="2" borderId="0" xfId="2" applyFont="1" applyFill="1" applyAlignment="1" applyProtection="1">
      <alignment horizontal="left" vertical="center"/>
      <protection hidden="1"/>
    </xf>
    <xf numFmtId="0" fontId="7" fillId="2" borderId="0" xfId="2" applyFont="1" applyFill="1" applyAlignment="1" applyProtection="1">
      <alignment vertical="center"/>
      <protection hidden="1"/>
    </xf>
    <xf numFmtId="0" fontId="18" fillId="2" borderId="0" xfId="1" quotePrefix="1" applyFont="1" applyFill="1" applyProtection="1">
      <protection hidden="1"/>
    </xf>
    <xf numFmtId="0" fontId="18" fillId="2" borderId="0" xfId="1" applyFont="1" applyFill="1" applyAlignment="1" applyProtection="1">
      <alignment vertical="top"/>
      <protection hidden="1"/>
    </xf>
    <xf numFmtId="0" fontId="18" fillId="2" borderId="0" xfId="1" applyFont="1" applyFill="1" applyAlignment="1" applyProtection="1">
      <alignment horizontal="left"/>
      <protection hidden="1"/>
    </xf>
    <xf numFmtId="0" fontId="20" fillId="2" borderId="0" xfId="1" applyFont="1" applyFill="1" applyProtection="1">
      <protection hidden="1"/>
    </xf>
    <xf numFmtId="0" fontId="20" fillId="2" borderId="7" xfId="1" applyFont="1" applyFill="1" applyBorder="1" applyProtection="1">
      <protection hidden="1"/>
    </xf>
    <xf numFmtId="0" fontId="18" fillId="2" borderId="0" xfId="1" applyFont="1" applyFill="1" applyAlignment="1" applyProtection="1">
      <alignment vertical="center"/>
      <protection hidden="1"/>
    </xf>
    <xf numFmtId="0" fontId="18" fillId="2" borderId="7" xfId="1" applyFont="1" applyFill="1" applyBorder="1" applyProtection="1">
      <protection hidden="1"/>
    </xf>
    <xf numFmtId="0" fontId="18" fillId="2" borderId="0" xfId="1" applyFont="1" applyFill="1" applyAlignment="1" applyProtection="1">
      <alignment wrapText="1"/>
      <protection hidden="1"/>
    </xf>
    <xf numFmtId="0" fontId="18" fillId="2" borderId="0" xfId="1" applyFont="1" applyFill="1" applyAlignment="1" applyProtection="1">
      <alignment vertical="top" wrapText="1"/>
      <protection hidden="1"/>
    </xf>
    <xf numFmtId="0" fontId="18" fillId="2" borderId="0" xfId="1" applyFont="1" applyFill="1" applyAlignment="1" applyProtection="1">
      <alignment horizontal="right"/>
      <protection hidden="1"/>
    </xf>
    <xf numFmtId="0" fontId="18" fillId="2" borderId="0" xfId="1" applyFont="1" applyFill="1" applyAlignment="1" applyProtection="1">
      <alignment horizontal="left" vertical="top"/>
      <protection hidden="1"/>
    </xf>
    <xf numFmtId="0" fontId="18" fillId="2" borderId="0" xfId="3" applyFont="1" applyFill="1" applyAlignment="1" applyProtection="1">
      <alignment horizontal="left" wrapText="1"/>
      <protection hidden="1"/>
    </xf>
    <xf numFmtId="0" fontId="18" fillId="2" borderId="0" xfId="3" quotePrefix="1" applyFont="1" applyFill="1" applyProtection="1">
      <protection hidden="1"/>
    </xf>
    <xf numFmtId="0" fontId="18" fillId="2" borderId="0" xfId="3" applyFont="1" applyFill="1" applyAlignment="1" applyProtection="1">
      <alignment vertical="top"/>
      <protection hidden="1"/>
    </xf>
    <xf numFmtId="0" fontId="18" fillId="2" borderId="0" xfId="3" applyFont="1" applyFill="1" applyProtection="1">
      <protection hidden="1"/>
    </xf>
    <xf numFmtId="0" fontId="18" fillId="2" borderId="7" xfId="3" applyFont="1" applyFill="1" applyBorder="1" applyProtection="1">
      <protection hidden="1"/>
    </xf>
    <xf numFmtId="0" fontId="18" fillId="2" borderId="0" xfId="3" applyFont="1" applyFill="1" applyAlignment="1" applyProtection="1">
      <alignment wrapText="1"/>
      <protection hidden="1"/>
    </xf>
    <xf numFmtId="0" fontId="18" fillId="2" borderId="0" xfId="3" applyFont="1" applyFill="1" applyAlignment="1" applyProtection="1">
      <alignment vertical="top" wrapText="1"/>
      <protection hidden="1"/>
    </xf>
    <xf numFmtId="0" fontId="18" fillId="2" borderId="0" xfId="3" applyFont="1" applyFill="1" applyAlignment="1" applyProtection="1">
      <alignment horizontal="right"/>
      <protection hidden="1"/>
    </xf>
    <xf numFmtId="0" fontId="20" fillId="2" borderId="0" xfId="3" applyFont="1" applyFill="1" applyProtection="1">
      <protection hidden="1"/>
    </xf>
    <xf numFmtId="0" fontId="18" fillId="0" borderId="0" xfId="3" applyFont="1" applyProtection="1">
      <protection hidden="1"/>
    </xf>
    <xf numFmtId="0" fontId="18" fillId="2" borderId="0" xfId="3" applyFont="1" applyFill="1" applyAlignment="1" applyProtection="1">
      <alignment horizontal="left" vertical="top"/>
      <protection hidden="1"/>
    </xf>
    <xf numFmtId="0" fontId="10" fillId="2" borderId="0" xfId="0" applyFont="1" applyFill="1" applyAlignment="1" applyProtection="1">
      <alignment horizontal="center" vertical="top"/>
      <protection hidden="1"/>
    </xf>
    <xf numFmtId="0" fontId="10" fillId="2" borderId="0" xfId="0" applyFont="1" applyFill="1" applyAlignment="1" applyProtection="1">
      <alignment vertical="top"/>
      <protection hidden="1"/>
    </xf>
    <xf numFmtId="0" fontId="18" fillId="2" borderId="0" xfId="4" applyFont="1" applyFill="1" applyAlignment="1" applyProtection="1">
      <alignment horizontal="left" wrapText="1"/>
      <protection hidden="1"/>
    </xf>
    <xf numFmtId="0" fontId="18" fillId="2" borderId="0" xfId="4" applyFont="1" applyFill="1" applyProtection="1">
      <protection hidden="1"/>
    </xf>
    <xf numFmtId="0" fontId="18" fillId="2" borderId="0" xfId="4" applyFont="1" applyFill="1" applyAlignment="1" applyProtection="1">
      <alignment wrapText="1"/>
      <protection hidden="1"/>
    </xf>
    <xf numFmtId="0" fontId="18" fillId="2" borderId="7" xfId="4" applyFont="1" applyFill="1" applyBorder="1" applyProtection="1">
      <protection hidden="1"/>
    </xf>
    <xf numFmtId="0" fontId="18" fillId="2" borderId="0" xfId="4" applyFont="1" applyFill="1" applyAlignment="1" applyProtection="1">
      <alignment vertical="top" wrapText="1"/>
      <protection hidden="1"/>
    </xf>
    <xf numFmtId="0" fontId="18" fillId="0" borderId="0" xfId="4" applyFont="1" applyProtection="1">
      <protection hidden="1"/>
    </xf>
    <xf numFmtId="0" fontId="7" fillId="2" borderId="0" xfId="0" applyFont="1" applyFill="1" applyAlignment="1" applyProtection="1">
      <alignment vertical="center"/>
      <protection hidden="1"/>
    </xf>
    <xf numFmtId="0" fontId="18" fillId="0" borderId="0" xfId="0" applyFont="1" applyProtection="1">
      <protection hidden="1"/>
    </xf>
    <xf numFmtId="0" fontId="18" fillId="2" borderId="0" xfId="0" applyFont="1" applyFill="1" applyAlignment="1" applyProtection="1">
      <alignment horizontal="left" vertical="center" wrapText="1"/>
      <protection hidden="1"/>
    </xf>
    <xf numFmtId="0" fontId="8" fillId="2" borderId="0" xfId="0" applyFont="1" applyFill="1" applyAlignment="1" applyProtection="1">
      <alignment horizontal="center"/>
      <protection hidden="1"/>
    </xf>
    <xf numFmtId="0" fontId="7" fillId="2" borderId="0" xfId="0" applyFont="1" applyFill="1" applyAlignment="1" applyProtection="1">
      <alignment horizontal="center" vertical="top" wrapText="1"/>
      <protection locked="0"/>
    </xf>
    <xf numFmtId="0" fontId="8" fillId="2" borderId="0" xfId="0" applyFont="1" applyFill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left" vertical="top" wrapText="1"/>
      <protection locked="0"/>
    </xf>
    <xf numFmtId="0" fontId="7" fillId="2" borderId="0" xfId="0" applyFont="1" applyFill="1" applyAlignment="1" applyProtection="1">
      <alignment horizontal="center" vertical="center"/>
      <protection hidden="1"/>
    </xf>
    <xf numFmtId="2" fontId="7" fillId="2" borderId="0" xfId="0" applyNumberFormat="1" applyFont="1" applyFill="1" applyAlignment="1" applyProtection="1">
      <alignment horizontal="center"/>
      <protection hidden="1"/>
    </xf>
    <xf numFmtId="0" fontId="11" fillId="2" borderId="0" xfId="4" applyFont="1" applyFill="1" applyAlignment="1" applyProtection="1">
      <alignment horizontal="left" vertical="top" wrapText="1"/>
      <protection hidden="1"/>
    </xf>
    <xf numFmtId="0" fontId="20" fillId="2" borderId="0" xfId="4" applyFont="1" applyFill="1" applyProtection="1">
      <protection hidden="1"/>
    </xf>
    <xf numFmtId="0" fontId="7" fillId="0" borderId="0" xfId="0" applyFont="1" applyProtection="1">
      <protection hidden="1"/>
    </xf>
    <xf numFmtId="0" fontId="6" fillId="2" borderId="0" xfId="0" applyFont="1" applyFill="1" applyProtection="1">
      <protection hidden="1"/>
    </xf>
    <xf numFmtId="0" fontId="7" fillId="0" borderId="0" xfId="3" applyFont="1" applyProtection="1">
      <protection hidden="1"/>
    </xf>
    <xf numFmtId="0" fontId="20" fillId="2" borderId="7" xfId="3" applyFont="1" applyFill="1" applyBorder="1" applyProtection="1">
      <protection hidden="1"/>
    </xf>
    <xf numFmtId="0" fontId="11" fillId="2" borderId="0" xfId="3" applyFont="1" applyFill="1" applyProtection="1">
      <protection hidden="1"/>
    </xf>
    <xf numFmtId="0" fontId="11" fillId="2" borderId="7" xfId="3" applyFont="1" applyFill="1" applyBorder="1" applyAlignment="1" applyProtection="1">
      <alignment vertical="center"/>
      <protection hidden="1"/>
    </xf>
    <xf numFmtId="0" fontId="18" fillId="2" borderId="0" xfId="0" applyFont="1" applyFill="1" applyAlignment="1" applyProtection="1">
      <alignment vertical="center"/>
      <protection hidden="1"/>
    </xf>
    <xf numFmtId="0" fontId="18" fillId="2" borderId="7" xfId="4" applyFont="1" applyFill="1" applyBorder="1" applyAlignment="1" applyProtection="1">
      <alignment vertical="center"/>
      <protection hidden="1"/>
    </xf>
    <xf numFmtId="0" fontId="26" fillId="4" borderId="0" xfId="3" applyFont="1" applyFill="1" applyProtection="1">
      <protection hidden="1"/>
    </xf>
    <xf numFmtId="0" fontId="30" fillId="4" borderId="0" xfId="3" applyFont="1" applyFill="1" applyProtection="1">
      <protection hidden="1"/>
    </xf>
    <xf numFmtId="0" fontId="27" fillId="4" borderId="0" xfId="3" applyFont="1" applyFill="1" applyProtection="1">
      <protection hidden="1"/>
    </xf>
    <xf numFmtId="0" fontId="31" fillId="4" borderId="0" xfId="3" applyFont="1" applyFill="1" applyAlignment="1" applyProtection="1">
      <alignment wrapText="1"/>
      <protection hidden="1"/>
    </xf>
    <xf numFmtId="0" fontId="32" fillId="4" borderId="0" xfId="3" applyFont="1" applyFill="1" applyAlignment="1" applyProtection="1">
      <alignment horizontal="left" wrapText="1"/>
      <protection hidden="1"/>
    </xf>
    <xf numFmtId="0" fontId="32" fillId="4" borderId="0" xfId="3" applyFont="1" applyFill="1" applyAlignment="1" applyProtection="1">
      <alignment vertical="top" wrapText="1"/>
      <protection hidden="1"/>
    </xf>
    <xf numFmtId="0" fontId="32" fillId="4" borderId="0" xfId="3" applyFont="1" applyFill="1" applyProtection="1">
      <protection hidden="1"/>
    </xf>
    <xf numFmtId="0" fontId="31" fillId="4" borderId="0" xfId="3" applyFont="1" applyFill="1" applyProtection="1">
      <protection hidden="1"/>
    </xf>
    <xf numFmtId="0" fontId="34" fillId="0" borderId="0" xfId="0" applyFont="1" applyProtection="1">
      <protection hidden="1"/>
    </xf>
    <xf numFmtId="3" fontId="31" fillId="4" borderId="0" xfId="3" applyNumberFormat="1" applyFont="1" applyFill="1" applyProtection="1">
      <protection hidden="1"/>
    </xf>
    <xf numFmtId="0" fontId="32" fillId="4" borderId="0" xfId="3" applyFont="1" applyFill="1" applyAlignment="1" applyProtection="1">
      <alignment vertical="center"/>
      <protection hidden="1"/>
    </xf>
    <xf numFmtId="2" fontId="31" fillId="4" borderId="0" xfId="3" applyNumberFormat="1" applyFont="1" applyFill="1" applyProtection="1">
      <protection hidden="1"/>
    </xf>
    <xf numFmtId="0" fontId="31" fillId="4" borderId="0" xfId="3" applyFont="1" applyFill="1" applyAlignment="1" applyProtection="1">
      <alignment horizontal="right"/>
      <protection hidden="1"/>
    </xf>
    <xf numFmtId="0" fontId="26" fillId="0" borderId="0" xfId="3" applyFont="1" applyProtection="1">
      <protection hidden="1"/>
    </xf>
    <xf numFmtId="0" fontId="29" fillId="4" borderId="0" xfId="3" applyFont="1" applyFill="1" applyAlignment="1" applyProtection="1">
      <alignment horizontal="right" vertical="top"/>
      <protection hidden="1"/>
    </xf>
    <xf numFmtId="0" fontId="29" fillId="4" borderId="0" xfId="3" applyFont="1" applyFill="1" applyAlignment="1" applyProtection="1">
      <alignment vertical="top"/>
      <protection hidden="1"/>
    </xf>
    <xf numFmtId="0" fontId="29" fillId="4" borderId="0" xfId="3" applyFont="1" applyFill="1" applyProtection="1">
      <protection hidden="1"/>
    </xf>
    <xf numFmtId="0" fontId="34" fillId="0" borderId="0" xfId="0" applyFont="1"/>
    <xf numFmtId="0" fontId="8" fillId="2" borderId="0" xfId="2" applyFont="1" applyFill="1" applyAlignment="1" applyProtection="1">
      <alignment horizontal="right" vertical="top"/>
      <protection hidden="1"/>
    </xf>
    <xf numFmtId="0" fontId="8" fillId="2" borderId="0" xfId="2" applyFont="1" applyFill="1" applyAlignment="1" applyProtection="1">
      <alignment vertical="top"/>
      <protection hidden="1"/>
    </xf>
    <xf numFmtId="0" fontId="36" fillId="0" borderId="0" xfId="0" applyFont="1" applyAlignment="1" applyProtection="1">
      <alignment horizontal="left"/>
      <protection hidden="1"/>
    </xf>
    <xf numFmtId="0" fontId="0" fillId="0" borderId="0" xfId="0" applyProtection="1">
      <protection hidden="1"/>
    </xf>
    <xf numFmtId="0" fontId="37" fillId="0" borderId="0" xfId="0" applyFont="1" applyProtection="1">
      <protection hidden="1"/>
    </xf>
    <xf numFmtId="0" fontId="38" fillId="0" borderId="0" xfId="0" applyFont="1" applyAlignment="1" applyProtection="1">
      <alignment horizontal="center" vertical="center" wrapText="1"/>
      <protection hidden="1"/>
    </xf>
    <xf numFmtId="0" fontId="37" fillId="0" borderId="0" xfId="0" applyFont="1" applyAlignment="1" applyProtection="1">
      <alignment horizontal="center"/>
      <protection hidden="1"/>
    </xf>
    <xf numFmtId="0" fontId="36" fillId="0" borderId="0" xfId="0" applyFont="1" applyAlignment="1" applyProtection="1">
      <alignment vertical="top"/>
      <protection hidden="1"/>
    </xf>
    <xf numFmtId="0" fontId="37" fillId="0" borderId="0" xfId="0" applyFont="1" applyAlignment="1" applyProtection="1">
      <alignment vertical="top" wrapText="1"/>
      <protection hidden="1"/>
    </xf>
    <xf numFmtId="0" fontId="39" fillId="2" borderId="0" xfId="3" applyFont="1" applyFill="1" applyAlignment="1" applyProtection="1">
      <alignment vertical="center"/>
      <protection hidden="1"/>
    </xf>
    <xf numFmtId="0" fontId="39" fillId="2" borderId="0" xfId="0" applyFont="1" applyFill="1" applyAlignment="1" applyProtection="1">
      <alignment horizontal="center" vertical="top"/>
      <protection hidden="1"/>
    </xf>
    <xf numFmtId="0" fontId="39" fillId="2" borderId="0" xfId="0" applyFont="1" applyFill="1" applyAlignment="1" applyProtection="1">
      <alignment vertical="top"/>
      <protection hidden="1"/>
    </xf>
    <xf numFmtId="0" fontId="39" fillId="2" borderId="0" xfId="0" applyFont="1" applyFill="1" applyAlignment="1" applyProtection="1">
      <alignment horizontal="center" vertical="center"/>
      <protection hidden="1"/>
    </xf>
    <xf numFmtId="0" fontId="39" fillId="2" borderId="0" xfId="0" applyFont="1" applyFill="1" applyAlignment="1" applyProtection="1">
      <alignment vertical="center"/>
      <protection hidden="1"/>
    </xf>
    <xf numFmtId="0" fontId="39" fillId="2" borderId="0" xfId="0" applyFont="1" applyFill="1" applyAlignment="1" applyProtection="1">
      <alignment horizontal="center"/>
      <protection hidden="1"/>
    </xf>
    <xf numFmtId="0" fontId="39" fillId="2" borderId="0" xfId="0" applyFont="1" applyFill="1" applyProtection="1">
      <protection hidden="1"/>
    </xf>
    <xf numFmtId="0" fontId="39" fillId="2" borderId="0" xfId="1" applyFont="1" applyFill="1" applyAlignment="1" applyProtection="1">
      <alignment vertical="center"/>
      <protection hidden="1"/>
    </xf>
    <xf numFmtId="0" fontId="6" fillId="0" borderId="0" xfId="2" applyFont="1"/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0" fillId="0" borderId="14" xfId="0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48" fillId="0" borderId="14" xfId="0" applyFont="1" applyBorder="1" applyAlignment="1">
      <alignment horizontal="center" vertical="center" wrapText="1"/>
    </xf>
    <xf numFmtId="0" fontId="47" fillId="0" borderId="15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0" fillId="0" borderId="0" xfId="0" applyAlignment="1">
      <alignment vertical="top"/>
    </xf>
    <xf numFmtId="4" fontId="18" fillId="2" borderId="0" xfId="0" applyNumberFormat="1" applyFont="1" applyFill="1" applyAlignment="1" applyProtection="1">
      <alignment horizontal="center"/>
      <protection hidden="1"/>
    </xf>
    <xf numFmtId="0" fontId="6" fillId="0" borderId="0" xfId="0" applyFont="1" applyAlignment="1">
      <alignment vertical="center" wrapText="1"/>
    </xf>
    <xf numFmtId="0" fontId="48" fillId="0" borderId="0" xfId="0" applyFont="1" applyAlignment="1">
      <alignment horizontal="center" vertical="center" wrapText="1"/>
    </xf>
    <xf numFmtId="0" fontId="42" fillId="0" borderId="1" xfId="0" applyFont="1" applyBorder="1" applyAlignment="1" applyProtection="1">
      <alignment horizontal="center" vertical="center"/>
      <protection hidden="1"/>
    </xf>
    <xf numFmtId="0" fontId="0" fillId="0" borderId="1" xfId="0" applyBorder="1" applyProtection="1">
      <protection hidden="1"/>
    </xf>
    <xf numFmtId="0" fontId="0" fillId="0" borderId="0" xfId="0" applyAlignment="1" applyProtection="1">
      <alignment vertical="top"/>
      <protection hidden="1"/>
    </xf>
    <xf numFmtId="0" fontId="40" fillId="0" borderId="0" xfId="0" applyFont="1" applyAlignment="1" applyProtection="1">
      <alignment vertical="top"/>
      <protection hidden="1"/>
    </xf>
    <xf numFmtId="0" fontId="36" fillId="0" borderId="0" xfId="0" applyFont="1" applyAlignment="1" applyProtection="1">
      <alignment horizontal="left"/>
      <protection hidden="1"/>
    </xf>
    <xf numFmtId="0" fontId="37" fillId="0" borderId="0" xfId="0" applyFont="1" applyAlignment="1" applyProtection="1">
      <alignment horizontal="left" vertical="top" wrapText="1"/>
      <protection hidden="1"/>
    </xf>
    <xf numFmtId="0" fontId="38" fillId="3" borderId="0" xfId="0" applyFont="1" applyFill="1" applyAlignment="1" applyProtection="1">
      <alignment horizontal="center" vertical="center" wrapText="1"/>
      <protection hidden="1"/>
    </xf>
    <xf numFmtId="0" fontId="38" fillId="0" borderId="0" xfId="0" applyFont="1" applyAlignment="1" applyProtection="1">
      <alignment horizontal="left" vertical="center" wrapText="1"/>
      <protection hidden="1"/>
    </xf>
    <xf numFmtId="0" fontId="38" fillId="0" borderId="0" xfId="0" applyFont="1" applyAlignment="1" applyProtection="1">
      <alignment horizontal="left" vertical="top" wrapText="1"/>
      <protection locked="0"/>
    </xf>
    <xf numFmtId="0" fontId="8" fillId="5" borderId="0" xfId="3" applyFont="1" applyFill="1" applyAlignment="1" applyProtection="1">
      <alignment horizontal="left" vertical="top" wrapText="1"/>
      <protection hidden="1"/>
    </xf>
    <xf numFmtId="0" fontId="6" fillId="2" borderId="0" xfId="3" applyFont="1" applyFill="1" applyAlignment="1" applyProtection="1">
      <alignment horizontal="center" vertical="top" wrapText="1"/>
      <protection hidden="1"/>
    </xf>
    <xf numFmtId="0" fontId="8" fillId="2" borderId="0" xfId="3" applyFont="1" applyFill="1" applyAlignment="1" applyProtection="1">
      <alignment horizontal="center" vertical="top"/>
      <protection hidden="1"/>
    </xf>
    <xf numFmtId="0" fontId="18" fillId="2" borderId="0" xfId="3" applyFont="1" applyFill="1" applyAlignment="1" applyProtection="1">
      <alignment horizontal="left" wrapText="1"/>
      <protection hidden="1"/>
    </xf>
    <xf numFmtId="0" fontId="8" fillId="0" borderId="0" xfId="3" applyFont="1" applyAlignment="1" applyProtection="1">
      <alignment horizontal="left" wrapText="1"/>
      <protection hidden="1"/>
    </xf>
    <xf numFmtId="0" fontId="18" fillId="2" borderId="1" xfId="3" applyFont="1" applyFill="1" applyBorder="1" applyAlignment="1" applyProtection="1">
      <alignment horizontal="right"/>
      <protection locked="0"/>
    </xf>
    <xf numFmtId="2" fontId="18" fillId="2" borderId="1" xfId="3" applyNumberFormat="1" applyFont="1" applyFill="1" applyBorder="1" applyAlignment="1" applyProtection="1">
      <alignment horizontal="right"/>
      <protection hidden="1"/>
    </xf>
    <xf numFmtId="3" fontId="18" fillId="2" borderId="1" xfId="3" applyNumberFormat="1" applyFont="1" applyFill="1" applyBorder="1" applyAlignment="1" applyProtection="1">
      <alignment horizontal="center"/>
      <protection hidden="1"/>
    </xf>
    <xf numFmtId="3" fontId="18" fillId="2" borderId="3" xfId="3" applyNumberFormat="1" applyFont="1" applyFill="1" applyBorder="1" applyAlignment="1" applyProtection="1">
      <alignment horizontal="center"/>
      <protection hidden="1"/>
    </xf>
    <xf numFmtId="3" fontId="18" fillId="2" borderId="4" xfId="3" applyNumberFormat="1" applyFont="1" applyFill="1" applyBorder="1" applyAlignment="1" applyProtection="1">
      <alignment horizontal="center"/>
      <protection hidden="1"/>
    </xf>
    <xf numFmtId="3" fontId="18" fillId="2" borderId="5" xfId="3" applyNumberFormat="1" applyFont="1" applyFill="1" applyBorder="1" applyAlignment="1" applyProtection="1">
      <alignment horizontal="center"/>
      <protection hidden="1"/>
    </xf>
    <xf numFmtId="4" fontId="18" fillId="2" borderId="3" xfId="3" applyNumberFormat="1" applyFont="1" applyFill="1" applyBorder="1" applyAlignment="1" applyProtection="1">
      <alignment horizontal="center"/>
      <protection locked="0"/>
    </xf>
    <xf numFmtId="4" fontId="18" fillId="2" borderId="4" xfId="3" applyNumberFormat="1" applyFont="1" applyFill="1" applyBorder="1" applyAlignment="1" applyProtection="1">
      <alignment horizontal="center"/>
      <protection locked="0"/>
    </xf>
    <xf numFmtId="4" fontId="18" fillId="2" borderId="5" xfId="3" applyNumberFormat="1" applyFont="1" applyFill="1" applyBorder="1" applyAlignment="1" applyProtection="1">
      <alignment horizontal="center"/>
      <protection locked="0"/>
    </xf>
    <xf numFmtId="4" fontId="18" fillId="2" borderId="1" xfId="3" applyNumberFormat="1" applyFont="1" applyFill="1" applyBorder="1" applyAlignment="1" applyProtection="1">
      <alignment horizontal="right"/>
      <protection locked="0"/>
    </xf>
    <xf numFmtId="0" fontId="6" fillId="2" borderId="0" xfId="3" applyFont="1" applyFill="1" applyAlignment="1" applyProtection="1">
      <alignment horizontal="center"/>
      <protection hidden="1"/>
    </xf>
    <xf numFmtId="0" fontId="9" fillId="2" borderId="0" xfId="3" applyFont="1" applyFill="1" applyAlignment="1" applyProtection="1">
      <alignment horizontal="center"/>
      <protection hidden="1"/>
    </xf>
    <xf numFmtId="0" fontId="23" fillId="2" borderId="0" xfId="3" applyFont="1" applyFill="1" applyAlignment="1" applyProtection="1">
      <alignment horizontal="center" vertical="top"/>
      <protection hidden="1"/>
    </xf>
    <xf numFmtId="3" fontId="18" fillId="2" borderId="1" xfId="3" applyNumberFormat="1" applyFont="1" applyFill="1" applyBorder="1" applyAlignment="1" applyProtection="1">
      <alignment horizontal="center"/>
      <protection locked="0"/>
    </xf>
    <xf numFmtId="0" fontId="18" fillId="2" borderId="0" xfId="3" applyFont="1" applyFill="1" applyAlignment="1" applyProtection="1">
      <alignment horizontal="left" vertical="top" wrapText="1"/>
      <protection hidden="1"/>
    </xf>
    <xf numFmtId="4" fontId="18" fillId="2" borderId="1" xfId="3" applyNumberFormat="1" applyFont="1" applyFill="1" applyBorder="1" applyAlignment="1" applyProtection="1">
      <alignment horizontal="right" vertical="center"/>
      <protection locked="0"/>
    </xf>
    <xf numFmtId="0" fontId="18" fillId="2" borderId="0" xfId="3" applyFont="1" applyFill="1" applyAlignment="1" applyProtection="1">
      <alignment horizontal="left" vertical="top"/>
      <protection hidden="1"/>
    </xf>
    <xf numFmtId="0" fontId="18" fillId="2" borderId="0" xfId="3" applyFont="1" applyFill="1" applyAlignment="1" applyProtection="1">
      <alignment horizontal="left" vertical="top"/>
      <protection locked="0"/>
    </xf>
    <xf numFmtId="3" fontId="20" fillId="2" borderId="3" xfId="3" applyNumberFormat="1" applyFont="1" applyFill="1" applyBorder="1" applyAlignment="1" applyProtection="1">
      <alignment horizontal="center"/>
      <protection locked="0"/>
    </xf>
    <xf numFmtId="3" fontId="20" fillId="2" borderId="4" xfId="3" applyNumberFormat="1" applyFont="1" applyFill="1" applyBorder="1" applyAlignment="1" applyProtection="1">
      <alignment horizontal="center"/>
      <protection locked="0"/>
    </xf>
    <xf numFmtId="3" fontId="20" fillId="2" borderId="5" xfId="3" applyNumberFormat="1" applyFont="1" applyFill="1" applyBorder="1" applyAlignment="1" applyProtection="1">
      <alignment horizontal="center"/>
      <protection locked="0"/>
    </xf>
    <xf numFmtId="0" fontId="18" fillId="2" borderId="0" xfId="3" applyFont="1" applyFill="1" applyAlignment="1" applyProtection="1">
      <alignment horizontal="left"/>
      <protection hidden="1"/>
    </xf>
    <xf numFmtId="0" fontId="7" fillId="2" borderId="0" xfId="3" applyFont="1" applyFill="1" applyAlignment="1" applyProtection="1">
      <alignment horizontal="left" vertical="top"/>
      <protection locked="0"/>
    </xf>
    <xf numFmtId="0" fontId="18" fillId="2" borderId="1" xfId="3" applyFont="1" applyFill="1" applyBorder="1" applyAlignment="1" applyProtection="1">
      <alignment horizontal="center" vertical="center" wrapText="1"/>
      <protection hidden="1"/>
    </xf>
    <xf numFmtId="0" fontId="8" fillId="2" borderId="1" xfId="3" applyFont="1" applyFill="1" applyBorder="1" applyAlignment="1" applyProtection="1">
      <alignment horizontal="center" vertical="center"/>
      <protection hidden="1"/>
    </xf>
    <xf numFmtId="0" fontId="18" fillId="2" borderId="1" xfId="3" applyFont="1" applyFill="1" applyBorder="1" applyAlignment="1" applyProtection="1">
      <alignment horizontal="left" vertical="top"/>
      <protection hidden="1"/>
    </xf>
    <xf numFmtId="0" fontId="18" fillId="2" borderId="1" xfId="3" applyFont="1" applyFill="1" applyBorder="1" applyAlignment="1" applyProtection="1">
      <alignment horizontal="center"/>
      <protection locked="0"/>
    </xf>
    <xf numFmtId="4" fontId="18" fillId="2" borderId="1" xfId="3" applyNumberFormat="1" applyFont="1" applyFill="1" applyBorder="1" applyAlignment="1" applyProtection="1">
      <alignment horizontal="center" vertical="center"/>
      <protection hidden="1"/>
    </xf>
    <xf numFmtId="0" fontId="39" fillId="2" borderId="1" xfId="3" applyFont="1" applyFill="1" applyBorder="1" applyAlignment="1" applyProtection="1">
      <alignment horizontal="center" vertical="center"/>
      <protection hidden="1"/>
    </xf>
    <xf numFmtId="0" fontId="10" fillId="0" borderId="6" xfId="3" applyFont="1" applyBorder="1" applyAlignment="1" applyProtection="1">
      <alignment horizontal="left"/>
      <protection hidden="1"/>
    </xf>
    <xf numFmtId="0" fontId="8" fillId="2" borderId="0" xfId="0" applyFont="1" applyFill="1" applyAlignment="1" applyProtection="1">
      <alignment horizontal="left" vertical="top" wrapText="1"/>
      <protection hidden="1"/>
    </xf>
    <xf numFmtId="0" fontId="8" fillId="2" borderId="0" xfId="0" applyFont="1" applyFill="1" applyAlignment="1" applyProtection="1">
      <alignment horizontal="left"/>
      <protection hidden="1"/>
    </xf>
    <xf numFmtId="0" fontId="8" fillId="2" borderId="0" xfId="1" applyFont="1" applyFill="1" applyAlignment="1" applyProtection="1">
      <alignment horizontal="left" vertical="top" wrapText="1"/>
      <protection hidden="1"/>
    </xf>
    <xf numFmtId="0" fontId="18" fillId="0" borderId="0" xfId="3" applyFont="1" applyAlignment="1" applyProtection="1">
      <alignment horizontal="right" vertical="top"/>
      <protection locked="0"/>
    </xf>
    <xf numFmtId="0" fontId="18" fillId="2" borderId="0" xfId="3" applyFont="1" applyFill="1" applyAlignment="1" applyProtection="1">
      <alignment horizontal="center"/>
      <protection hidden="1"/>
    </xf>
    <xf numFmtId="0" fontId="8" fillId="2" borderId="0" xfId="3" applyFont="1" applyFill="1" applyAlignment="1" applyProtection="1">
      <alignment horizontal="center" wrapText="1"/>
      <protection hidden="1"/>
    </xf>
    <xf numFmtId="0" fontId="20" fillId="2" borderId="0" xfId="3" applyFont="1" applyFill="1" applyAlignment="1" applyProtection="1">
      <alignment horizontal="center"/>
      <protection hidden="1"/>
    </xf>
    <xf numFmtId="0" fontId="10" fillId="2" borderId="0" xfId="3" applyFont="1" applyFill="1" applyAlignment="1" applyProtection="1">
      <alignment horizontal="center"/>
      <protection hidden="1"/>
    </xf>
    <xf numFmtId="0" fontId="18" fillId="2" borderId="1" xfId="3" applyFont="1" applyFill="1" applyBorder="1" applyAlignment="1" applyProtection="1">
      <alignment horizontal="center"/>
      <protection hidden="1"/>
    </xf>
    <xf numFmtId="0" fontId="18" fillId="2" borderId="1" xfId="3" applyFont="1" applyFill="1" applyBorder="1" applyAlignment="1" applyProtection="1">
      <alignment horizontal="left" vertical="top" wrapText="1"/>
      <protection locked="0"/>
    </xf>
    <xf numFmtId="0" fontId="18" fillId="2" borderId="0" xfId="3" applyFont="1" applyFill="1" applyAlignment="1" applyProtection="1">
      <alignment horizontal="left" vertical="top" wrapText="1"/>
      <protection locked="0"/>
    </xf>
    <xf numFmtId="4" fontId="18" fillId="2" borderId="3" xfId="0" applyNumberFormat="1" applyFont="1" applyFill="1" applyBorder="1" applyAlignment="1" applyProtection="1">
      <alignment horizontal="center"/>
      <protection locked="0"/>
    </xf>
    <xf numFmtId="4" fontId="18" fillId="2" borderId="4" xfId="0" applyNumberFormat="1" applyFont="1" applyFill="1" applyBorder="1" applyAlignment="1" applyProtection="1">
      <alignment horizontal="center"/>
      <protection locked="0"/>
    </xf>
    <xf numFmtId="4" fontId="18" fillId="2" borderId="5" xfId="0" applyNumberFormat="1" applyFont="1" applyFill="1" applyBorder="1" applyAlignment="1" applyProtection="1">
      <alignment horizontal="center"/>
      <protection locked="0"/>
    </xf>
    <xf numFmtId="3" fontId="18" fillId="2" borderId="3" xfId="4" applyNumberFormat="1" applyFont="1" applyFill="1" applyBorder="1" applyAlignment="1" applyProtection="1">
      <alignment horizontal="center"/>
      <protection hidden="1"/>
    </xf>
    <xf numFmtId="3" fontId="18" fillId="2" borderId="4" xfId="4" applyNumberFormat="1" applyFont="1" applyFill="1" applyBorder="1" applyAlignment="1" applyProtection="1">
      <alignment horizontal="center"/>
      <protection hidden="1"/>
    </xf>
    <xf numFmtId="3" fontId="18" fillId="2" borderId="5" xfId="4" applyNumberFormat="1" applyFont="1" applyFill="1" applyBorder="1" applyAlignment="1" applyProtection="1">
      <alignment horizontal="center"/>
      <protection hidden="1"/>
    </xf>
    <xf numFmtId="4" fontId="18" fillId="2" borderId="3" xfId="4" applyNumberFormat="1" applyFont="1" applyFill="1" applyBorder="1" applyAlignment="1" applyProtection="1">
      <alignment horizontal="center"/>
      <protection locked="0"/>
    </xf>
    <xf numFmtId="4" fontId="18" fillId="2" borderId="4" xfId="4" applyNumberFormat="1" applyFont="1" applyFill="1" applyBorder="1" applyAlignment="1" applyProtection="1">
      <alignment horizontal="center"/>
      <protection locked="0"/>
    </xf>
    <xf numFmtId="4" fontId="18" fillId="2" borderId="5" xfId="4" applyNumberFormat="1" applyFont="1" applyFill="1" applyBorder="1" applyAlignment="1" applyProtection="1">
      <alignment horizontal="center"/>
      <protection locked="0"/>
    </xf>
    <xf numFmtId="2" fontId="18" fillId="2" borderId="3" xfId="4" applyNumberFormat="1" applyFont="1" applyFill="1" applyBorder="1" applyAlignment="1" applyProtection="1">
      <alignment horizontal="center"/>
      <protection hidden="1"/>
    </xf>
    <xf numFmtId="2" fontId="18" fillId="2" borderId="4" xfId="4" applyNumberFormat="1" applyFont="1" applyFill="1" applyBorder="1" applyAlignment="1" applyProtection="1">
      <alignment horizontal="center"/>
      <protection hidden="1"/>
    </xf>
    <xf numFmtId="2" fontId="18" fillId="2" borderId="5" xfId="4" applyNumberFormat="1" applyFont="1" applyFill="1" applyBorder="1" applyAlignment="1" applyProtection="1">
      <alignment horizontal="center"/>
      <protection hidden="1"/>
    </xf>
    <xf numFmtId="3" fontId="18" fillId="0" borderId="3" xfId="4" applyNumberFormat="1" applyFont="1" applyBorder="1" applyAlignment="1" applyProtection="1">
      <alignment horizontal="center"/>
      <protection hidden="1"/>
    </xf>
    <xf numFmtId="3" fontId="18" fillId="0" borderId="4" xfId="4" applyNumberFormat="1" applyFont="1" applyBorder="1" applyAlignment="1" applyProtection="1">
      <alignment horizontal="center"/>
      <protection hidden="1"/>
    </xf>
    <xf numFmtId="3" fontId="18" fillId="0" borderId="5" xfId="4" applyNumberFormat="1" applyFont="1" applyBorder="1" applyAlignment="1" applyProtection="1">
      <alignment horizontal="center"/>
      <protection hidden="1"/>
    </xf>
    <xf numFmtId="0" fontId="6" fillId="2" borderId="0" xfId="0" applyFont="1" applyFill="1" applyAlignment="1" applyProtection="1">
      <alignment horizontal="center" vertical="top" wrapText="1"/>
      <protection hidden="1"/>
    </xf>
    <xf numFmtId="0" fontId="18" fillId="2" borderId="0" xfId="0" applyFont="1" applyFill="1" applyAlignment="1" applyProtection="1">
      <alignment horizontal="left" vertical="top"/>
      <protection hidden="1"/>
    </xf>
    <xf numFmtId="0" fontId="18" fillId="2" borderId="0" xfId="0" applyFont="1" applyFill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 wrapText="1"/>
      <protection locked="0"/>
    </xf>
    <xf numFmtId="0" fontId="8" fillId="2" borderId="0" xfId="4" applyFont="1" applyFill="1" applyAlignment="1" applyProtection="1">
      <alignment horizontal="left" vertical="top" wrapText="1"/>
      <protection hidden="1"/>
    </xf>
    <xf numFmtId="0" fontId="18" fillId="2" borderId="1" xfId="0" applyFont="1" applyFill="1" applyBorder="1" applyAlignment="1" applyProtection="1">
      <alignment horizontal="left" vertical="top"/>
      <protection hidden="1"/>
    </xf>
    <xf numFmtId="0" fontId="18" fillId="2" borderId="1" xfId="0" applyFont="1" applyFill="1" applyBorder="1" applyAlignment="1" applyProtection="1">
      <alignment horizontal="center"/>
      <protection locked="0"/>
    </xf>
    <xf numFmtId="4" fontId="18" fillId="2" borderId="1" xfId="0" applyNumberFormat="1" applyFont="1" applyFill="1" applyBorder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 applyProtection="1">
      <alignment horizontal="center" wrapText="1"/>
      <protection hidden="1"/>
    </xf>
    <xf numFmtId="4" fontId="18" fillId="2" borderId="1" xfId="4" applyNumberFormat="1" applyFont="1" applyFill="1" applyBorder="1" applyAlignment="1" applyProtection="1">
      <alignment horizontal="right"/>
      <protection hidden="1"/>
    </xf>
    <xf numFmtId="3" fontId="18" fillId="2" borderId="1" xfId="4" applyNumberFormat="1" applyFont="1" applyFill="1" applyBorder="1" applyAlignment="1" applyProtection="1">
      <alignment horizontal="center"/>
      <protection hidden="1"/>
    </xf>
    <xf numFmtId="0" fontId="8" fillId="2" borderId="0" xfId="0" applyFont="1" applyFill="1" applyAlignment="1" applyProtection="1">
      <alignment horizontal="left" vertical="top"/>
      <protection hidden="1"/>
    </xf>
    <xf numFmtId="3" fontId="18" fillId="2" borderId="1" xfId="0" applyNumberFormat="1" applyFont="1" applyFill="1" applyBorder="1" applyAlignment="1" applyProtection="1">
      <alignment horizontal="right"/>
      <protection locked="0"/>
    </xf>
    <xf numFmtId="0" fontId="18" fillId="2" borderId="0" xfId="0" applyFont="1" applyFill="1" applyAlignment="1" applyProtection="1">
      <alignment horizontal="left" wrapText="1"/>
      <protection hidden="1"/>
    </xf>
    <xf numFmtId="0" fontId="18" fillId="2" borderId="0" xfId="0" applyFont="1" applyFill="1" applyAlignment="1" applyProtection="1">
      <alignment horizontal="right" vertical="top"/>
      <protection locked="0"/>
    </xf>
    <xf numFmtId="0" fontId="18" fillId="2" borderId="0" xfId="0" applyFont="1" applyFill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vertical="center"/>
      <protection hidden="1"/>
    </xf>
    <xf numFmtId="0" fontId="39" fillId="2" borderId="1" xfId="0" applyFont="1" applyFill="1" applyBorder="1" applyAlignment="1" applyProtection="1">
      <alignment horizontal="center" vertical="top"/>
      <protection hidden="1"/>
    </xf>
    <xf numFmtId="0" fontId="18" fillId="2" borderId="8" xfId="0" applyFont="1" applyFill="1" applyBorder="1" applyAlignment="1" applyProtection="1">
      <alignment horizontal="center" vertical="center" wrapText="1"/>
      <protection hidden="1"/>
    </xf>
    <xf numFmtId="0" fontId="18" fillId="2" borderId="6" xfId="0" applyFont="1" applyFill="1" applyBorder="1" applyAlignment="1" applyProtection="1">
      <alignment horizontal="center" vertical="center" wrapText="1"/>
      <protection hidden="1"/>
    </xf>
    <xf numFmtId="0" fontId="18" fillId="2" borderId="9" xfId="0" applyFont="1" applyFill="1" applyBorder="1" applyAlignment="1" applyProtection="1">
      <alignment horizontal="center" vertical="center" wrapText="1"/>
      <protection hidden="1"/>
    </xf>
    <xf numFmtId="0" fontId="18" fillId="2" borderId="10" xfId="0" applyFont="1" applyFill="1" applyBorder="1" applyAlignment="1" applyProtection="1">
      <alignment horizontal="center" vertical="center" wrapText="1"/>
      <protection hidden="1"/>
    </xf>
    <xf numFmtId="0" fontId="18" fillId="2" borderId="11" xfId="0" applyFont="1" applyFill="1" applyBorder="1" applyAlignment="1" applyProtection="1">
      <alignment horizontal="center" vertical="center" wrapText="1"/>
      <protection hidden="1"/>
    </xf>
    <xf numFmtId="0" fontId="18" fillId="2" borderId="12" xfId="0" applyFont="1" applyFill="1" applyBorder="1" applyAlignment="1" applyProtection="1">
      <alignment horizontal="center" vertical="center" wrapText="1"/>
      <protection hidden="1"/>
    </xf>
    <xf numFmtId="0" fontId="8" fillId="2" borderId="8" xfId="0" applyFont="1" applyFill="1" applyBorder="1" applyAlignment="1" applyProtection="1">
      <alignment horizontal="center" vertical="center"/>
      <protection hidden="1"/>
    </xf>
    <xf numFmtId="0" fontId="8" fillId="2" borderId="6" xfId="0" applyFont="1" applyFill="1" applyBorder="1" applyAlignment="1" applyProtection="1">
      <alignment horizontal="center" vertical="center"/>
      <protection hidden="1"/>
    </xf>
    <xf numFmtId="0" fontId="8" fillId="2" borderId="9" xfId="0" applyFont="1" applyFill="1" applyBorder="1" applyAlignment="1" applyProtection="1">
      <alignment horizontal="center" vertical="center"/>
      <protection hidden="1"/>
    </xf>
    <xf numFmtId="0" fontId="8" fillId="2" borderId="10" xfId="0" applyFont="1" applyFill="1" applyBorder="1" applyAlignment="1" applyProtection="1">
      <alignment horizontal="center" vertical="center"/>
      <protection hidden="1"/>
    </xf>
    <xf numFmtId="0" fontId="8" fillId="2" borderId="11" xfId="0" applyFont="1" applyFill="1" applyBorder="1" applyAlignment="1" applyProtection="1">
      <alignment horizontal="center" vertical="center"/>
      <protection hidden="1"/>
    </xf>
    <xf numFmtId="0" fontId="8" fillId="2" borderId="12" xfId="0" applyFont="1" applyFill="1" applyBorder="1" applyAlignment="1" applyProtection="1">
      <alignment horizontal="center" vertical="center"/>
      <protection hidden="1"/>
    </xf>
    <xf numFmtId="0" fontId="18" fillId="2" borderId="1" xfId="0" applyFont="1" applyFill="1" applyBorder="1" applyAlignment="1" applyProtection="1">
      <alignment horizontal="left" vertical="top" wrapText="1"/>
      <protection hidden="1"/>
    </xf>
    <xf numFmtId="0" fontId="18" fillId="2" borderId="8" xfId="0" applyFont="1" applyFill="1" applyBorder="1" applyAlignment="1" applyProtection="1">
      <alignment horizontal="center" vertical="top" wrapText="1"/>
      <protection locked="0"/>
    </xf>
    <xf numFmtId="0" fontId="18" fillId="2" borderId="6" xfId="0" applyFont="1" applyFill="1" applyBorder="1" applyAlignment="1" applyProtection="1">
      <alignment horizontal="center" vertical="top" wrapText="1"/>
      <protection locked="0"/>
    </xf>
    <xf numFmtId="0" fontId="18" fillId="2" borderId="9" xfId="0" applyFont="1" applyFill="1" applyBorder="1" applyAlignment="1" applyProtection="1">
      <alignment horizontal="center" vertical="top" wrapText="1"/>
      <protection locked="0"/>
    </xf>
    <xf numFmtId="0" fontId="18" fillId="2" borderId="7" xfId="0" applyFont="1" applyFill="1" applyBorder="1" applyAlignment="1" applyProtection="1">
      <alignment horizontal="center" vertical="top" wrapText="1"/>
      <protection locked="0"/>
    </xf>
    <xf numFmtId="0" fontId="18" fillId="2" borderId="0" xfId="0" applyFont="1" applyFill="1" applyAlignment="1" applyProtection="1">
      <alignment horizontal="center" vertical="top" wrapText="1"/>
      <protection locked="0"/>
    </xf>
    <xf numFmtId="0" fontId="18" fillId="2" borderId="2" xfId="0" applyFont="1" applyFill="1" applyBorder="1" applyAlignment="1" applyProtection="1">
      <alignment horizontal="center" vertical="top" wrapText="1"/>
      <protection locked="0"/>
    </xf>
    <xf numFmtId="0" fontId="18" fillId="2" borderId="10" xfId="0" applyFont="1" applyFill="1" applyBorder="1" applyAlignment="1" applyProtection="1">
      <alignment horizontal="center" vertical="top" wrapText="1"/>
      <protection locked="0"/>
    </xf>
    <xf numFmtId="0" fontId="18" fillId="2" borderId="11" xfId="0" applyFont="1" applyFill="1" applyBorder="1" applyAlignment="1" applyProtection="1">
      <alignment horizontal="center" vertical="top" wrapText="1"/>
      <protection locked="0"/>
    </xf>
    <xf numFmtId="0" fontId="18" fillId="2" borderId="12" xfId="0" applyFont="1" applyFill="1" applyBorder="1" applyAlignment="1" applyProtection="1">
      <alignment horizontal="center" vertical="top" wrapText="1"/>
      <protection locked="0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 vertical="center"/>
      <protection hidden="1"/>
    </xf>
    <xf numFmtId="0" fontId="18" fillId="2" borderId="10" xfId="0" applyFont="1" applyFill="1" applyBorder="1" applyAlignment="1" applyProtection="1">
      <alignment horizontal="center"/>
      <protection hidden="1"/>
    </xf>
    <xf numFmtId="0" fontId="18" fillId="2" borderId="11" xfId="0" applyFont="1" applyFill="1" applyBorder="1" applyAlignment="1" applyProtection="1">
      <alignment horizontal="center"/>
      <protection hidden="1"/>
    </xf>
    <xf numFmtId="0" fontId="18" fillId="2" borderId="12" xfId="0" applyFont="1" applyFill="1" applyBorder="1" applyAlignment="1" applyProtection="1">
      <alignment horizontal="center"/>
      <protection hidden="1"/>
    </xf>
    <xf numFmtId="0" fontId="18" fillId="2" borderId="3" xfId="0" applyFont="1" applyFill="1" applyBorder="1" applyAlignment="1" applyProtection="1">
      <alignment horizontal="left" vertical="top" wrapText="1"/>
      <protection locked="0"/>
    </xf>
    <xf numFmtId="0" fontId="18" fillId="2" borderId="4" xfId="0" applyFont="1" applyFill="1" applyBorder="1" applyAlignment="1" applyProtection="1">
      <alignment horizontal="left" vertical="top" wrapText="1"/>
      <protection locked="0"/>
    </xf>
    <xf numFmtId="0" fontId="18" fillId="2" borderId="5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center"/>
      <protection hidden="1"/>
    </xf>
    <xf numFmtId="0" fontId="9" fillId="2" borderId="0" xfId="0" applyFont="1" applyFill="1" applyAlignment="1" applyProtection="1">
      <alignment horizontal="center"/>
      <protection hidden="1"/>
    </xf>
    <xf numFmtId="0" fontId="10" fillId="2" borderId="0" xfId="0" applyFont="1" applyFill="1" applyAlignment="1" applyProtection="1">
      <alignment horizontal="center" vertical="top" wrapText="1"/>
      <protection hidden="1"/>
    </xf>
    <xf numFmtId="0" fontId="10" fillId="2" borderId="0" xfId="0" applyFont="1" applyFill="1" applyAlignment="1" applyProtection="1">
      <alignment horizontal="center" vertical="top"/>
      <protection hidden="1"/>
    </xf>
    <xf numFmtId="0" fontId="8" fillId="5" borderId="0" xfId="0" applyFont="1" applyFill="1" applyAlignment="1" applyProtection="1">
      <alignment horizontal="left" vertical="top" wrapText="1"/>
      <protection hidden="1"/>
    </xf>
    <xf numFmtId="0" fontId="18" fillId="2" borderId="1" xfId="4" applyFont="1" applyFill="1" applyBorder="1" applyAlignment="1" applyProtection="1">
      <alignment horizontal="right"/>
      <protection locked="0"/>
    </xf>
    <xf numFmtId="2" fontId="18" fillId="2" borderId="1" xfId="4" applyNumberFormat="1" applyFont="1" applyFill="1" applyBorder="1" applyAlignment="1" applyProtection="1">
      <alignment horizontal="right"/>
      <protection hidden="1"/>
    </xf>
    <xf numFmtId="0" fontId="18" fillId="2" borderId="0" xfId="0" applyFont="1" applyFill="1" applyAlignment="1" applyProtection="1">
      <alignment horizontal="left" vertical="top" wrapText="1"/>
      <protection hidden="1"/>
    </xf>
    <xf numFmtId="4" fontId="18" fillId="2" borderId="1" xfId="0" applyNumberFormat="1" applyFont="1" applyFill="1" applyBorder="1" applyAlignment="1" applyProtection="1">
      <alignment horizontal="right"/>
      <protection locked="0"/>
    </xf>
    <xf numFmtId="3" fontId="18" fillId="2" borderId="1" xfId="0" applyNumberFormat="1" applyFont="1" applyFill="1" applyBorder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right"/>
      <protection locked="0"/>
    </xf>
    <xf numFmtId="0" fontId="18" fillId="2" borderId="0" xfId="0" applyFont="1" applyFill="1" applyAlignment="1" applyProtection="1">
      <alignment horizontal="left"/>
      <protection hidden="1"/>
    </xf>
    <xf numFmtId="0" fontId="18" fillId="2" borderId="1" xfId="0" applyFont="1" applyFill="1" applyBorder="1" applyAlignment="1" applyProtection="1">
      <alignment horizontal="center"/>
      <protection hidden="1"/>
    </xf>
    <xf numFmtId="0" fontId="20" fillId="2" borderId="0" xfId="4" applyFont="1" applyFill="1" applyAlignment="1" applyProtection="1">
      <alignment horizontal="left" wrapText="1"/>
      <protection hidden="1"/>
    </xf>
    <xf numFmtId="0" fontId="20" fillId="2" borderId="0" xfId="0" applyFont="1" applyFill="1" applyAlignment="1" applyProtection="1">
      <alignment horizontal="center"/>
      <protection hidden="1"/>
    </xf>
    <xf numFmtId="3" fontId="20" fillId="2" borderId="1" xfId="4" applyNumberFormat="1" applyFont="1" applyFill="1" applyBorder="1" applyAlignment="1" applyProtection="1">
      <alignment horizontal="center"/>
      <protection hidden="1"/>
    </xf>
    <xf numFmtId="0" fontId="8" fillId="2" borderId="0" xfId="0" applyFont="1" applyFill="1" applyAlignment="1" applyProtection="1">
      <alignment horizontal="center" vertical="top"/>
      <protection hidden="1"/>
    </xf>
    <xf numFmtId="0" fontId="18" fillId="2" borderId="0" xfId="4" applyFont="1" applyFill="1" applyAlignment="1" applyProtection="1">
      <alignment horizontal="left" wrapText="1"/>
      <protection hidden="1"/>
    </xf>
    <xf numFmtId="0" fontId="18" fillId="2" borderId="1" xfId="0" applyFont="1" applyFill="1" applyBorder="1" applyAlignment="1" applyProtection="1">
      <alignment horizontal="right" vertical="top"/>
      <protection locked="0"/>
    </xf>
    <xf numFmtId="3" fontId="18" fillId="2" borderId="3" xfId="0" applyNumberFormat="1" applyFont="1" applyFill="1" applyBorder="1" applyAlignment="1" applyProtection="1">
      <alignment horizontal="center"/>
      <protection hidden="1"/>
    </xf>
    <xf numFmtId="3" fontId="18" fillId="2" borderId="4" xfId="0" applyNumberFormat="1" applyFont="1" applyFill="1" applyBorder="1" applyAlignment="1" applyProtection="1">
      <alignment horizontal="center"/>
      <protection hidden="1"/>
    </xf>
    <xf numFmtId="3" fontId="18" fillId="2" borderId="5" xfId="0" applyNumberFormat="1" applyFont="1" applyFill="1" applyBorder="1" applyAlignment="1" applyProtection="1">
      <alignment horizontal="center"/>
      <protection hidden="1"/>
    </xf>
    <xf numFmtId="3" fontId="20" fillId="2" borderId="1" xfId="4" applyNumberFormat="1" applyFont="1" applyFill="1" applyBorder="1" applyAlignment="1" applyProtection="1">
      <alignment horizontal="right"/>
      <protection locked="0"/>
    </xf>
    <xf numFmtId="4" fontId="18" fillId="2" borderId="1" xfId="4" applyNumberFormat="1" applyFont="1" applyFill="1" applyBorder="1" applyAlignment="1" applyProtection="1">
      <alignment horizontal="right"/>
      <protection locked="0"/>
    </xf>
    <xf numFmtId="0" fontId="18" fillId="2" borderId="3" xfId="0" applyFont="1" applyFill="1" applyBorder="1" applyAlignment="1" applyProtection="1">
      <alignment horizontal="center"/>
      <protection locked="0"/>
    </xf>
    <xf numFmtId="0" fontId="18" fillId="2" borderId="4" xfId="0" applyFont="1" applyFill="1" applyBorder="1" applyAlignment="1" applyProtection="1">
      <alignment horizontal="center"/>
      <protection locked="0"/>
    </xf>
    <xf numFmtId="0" fontId="18" fillId="2" borderId="5" xfId="0" applyFont="1" applyFill="1" applyBorder="1" applyAlignment="1" applyProtection="1">
      <alignment horizontal="center"/>
      <protection locked="0"/>
    </xf>
    <xf numFmtId="3" fontId="18" fillId="2" borderId="1" xfId="0" applyNumberFormat="1" applyFont="1" applyFill="1" applyBorder="1" applyAlignment="1" applyProtection="1">
      <alignment horizontal="right" vertical="top"/>
      <protection locked="0"/>
    </xf>
    <xf numFmtId="4" fontId="18" fillId="2" borderId="3" xfId="4" applyNumberFormat="1" applyFont="1" applyFill="1" applyBorder="1" applyAlignment="1" applyProtection="1">
      <alignment horizontal="center"/>
      <protection hidden="1"/>
    </xf>
    <xf numFmtId="4" fontId="18" fillId="2" borderId="4" xfId="4" applyNumberFormat="1" applyFont="1" applyFill="1" applyBorder="1" applyAlignment="1" applyProtection="1">
      <alignment horizontal="center"/>
      <protection hidden="1"/>
    </xf>
    <xf numFmtId="4" fontId="18" fillId="2" borderId="5" xfId="4" applyNumberFormat="1" applyFont="1" applyFill="1" applyBorder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2" borderId="6" xfId="0" applyFont="1" applyFill="1" applyBorder="1" applyAlignment="1" applyProtection="1">
      <alignment horizontal="center" vertical="center"/>
      <protection hidden="1"/>
    </xf>
    <xf numFmtId="0" fontId="18" fillId="2" borderId="9" xfId="0" applyFont="1" applyFill="1" applyBorder="1" applyAlignment="1" applyProtection="1">
      <alignment horizontal="center" vertical="center"/>
      <protection hidden="1"/>
    </xf>
    <xf numFmtId="0" fontId="18" fillId="2" borderId="10" xfId="0" applyFont="1" applyFill="1" applyBorder="1" applyAlignment="1" applyProtection="1">
      <alignment horizontal="center" vertical="center"/>
      <protection hidden="1"/>
    </xf>
    <xf numFmtId="0" fontId="18" fillId="2" borderId="11" xfId="0" applyFont="1" applyFill="1" applyBorder="1" applyAlignment="1" applyProtection="1">
      <alignment horizontal="center" vertical="center"/>
      <protection hidden="1"/>
    </xf>
    <xf numFmtId="0" fontId="18" fillId="2" borderId="12" xfId="0" applyFont="1" applyFill="1" applyBorder="1" applyAlignment="1" applyProtection="1">
      <alignment horizontal="center" vertical="center"/>
      <protection hidden="1"/>
    </xf>
    <xf numFmtId="0" fontId="18" fillId="2" borderId="13" xfId="0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 applyProtection="1">
      <alignment horizontal="center"/>
      <protection hidden="1"/>
    </xf>
    <xf numFmtId="0" fontId="18" fillId="2" borderId="3" xfId="0" applyFont="1" applyFill="1" applyBorder="1" applyAlignment="1" applyProtection="1">
      <alignment horizontal="center" wrapText="1"/>
      <protection hidden="1"/>
    </xf>
    <xf numFmtId="0" fontId="18" fillId="2" borderId="8" xfId="0" applyFont="1" applyFill="1" applyBorder="1" applyAlignment="1" applyProtection="1">
      <alignment horizontal="center"/>
      <protection hidden="1"/>
    </xf>
    <xf numFmtId="0" fontId="18" fillId="2" borderId="6" xfId="0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 applyProtection="1">
      <alignment horizontal="center"/>
      <protection hidden="1"/>
    </xf>
    <xf numFmtId="0" fontId="11" fillId="2" borderId="10" xfId="0" applyFont="1" applyFill="1" applyBorder="1" applyAlignment="1" applyProtection="1">
      <alignment horizontal="center"/>
      <protection hidden="1"/>
    </xf>
    <xf numFmtId="0" fontId="11" fillId="2" borderId="11" xfId="0" applyFont="1" applyFill="1" applyBorder="1" applyAlignment="1" applyProtection="1">
      <alignment horizontal="center"/>
      <protection hidden="1"/>
    </xf>
    <xf numFmtId="0" fontId="11" fillId="2" borderId="12" xfId="0" applyFont="1" applyFill="1" applyBorder="1" applyAlignment="1" applyProtection="1">
      <alignment horizontal="center"/>
      <protection hidden="1"/>
    </xf>
    <xf numFmtId="0" fontId="39" fillId="2" borderId="1" xfId="0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right" vertical="top"/>
      <protection locked="0"/>
    </xf>
    <xf numFmtId="3" fontId="20" fillId="2" borderId="1" xfId="4" applyNumberFormat="1" applyFont="1" applyFill="1" applyBorder="1" applyAlignment="1" applyProtection="1">
      <alignment horizontal="right"/>
      <protection hidden="1"/>
    </xf>
    <xf numFmtId="3" fontId="18" fillId="2" borderId="8" xfId="0" applyNumberFormat="1" applyFont="1" applyFill="1" applyBorder="1" applyAlignment="1" applyProtection="1">
      <alignment horizontal="center" vertical="top" wrapText="1"/>
      <protection locked="0"/>
    </xf>
    <xf numFmtId="3" fontId="18" fillId="2" borderId="6" xfId="0" applyNumberFormat="1" applyFont="1" applyFill="1" applyBorder="1" applyAlignment="1" applyProtection="1">
      <alignment horizontal="center" vertical="top" wrapText="1"/>
      <protection locked="0"/>
    </xf>
    <xf numFmtId="3" fontId="18" fillId="2" borderId="9" xfId="0" applyNumberFormat="1" applyFont="1" applyFill="1" applyBorder="1" applyAlignment="1" applyProtection="1">
      <alignment horizontal="center" vertical="top" wrapText="1"/>
      <protection locked="0"/>
    </xf>
    <xf numFmtId="3" fontId="18" fillId="2" borderId="7" xfId="0" applyNumberFormat="1" applyFont="1" applyFill="1" applyBorder="1" applyAlignment="1" applyProtection="1">
      <alignment horizontal="center" vertical="top" wrapText="1"/>
      <protection locked="0"/>
    </xf>
    <xf numFmtId="3" fontId="18" fillId="2" borderId="0" xfId="0" applyNumberFormat="1" applyFont="1" applyFill="1" applyAlignment="1" applyProtection="1">
      <alignment horizontal="center" vertical="top" wrapText="1"/>
      <protection locked="0"/>
    </xf>
    <xf numFmtId="3" fontId="18" fillId="2" borderId="2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2" xfId="0" applyNumberFormat="1" applyFont="1" applyFill="1" applyBorder="1" applyAlignment="1" applyProtection="1">
      <alignment horizontal="center" vertical="top" wrapText="1"/>
      <protection locked="0"/>
    </xf>
    <xf numFmtId="0" fontId="39" fillId="2" borderId="1" xfId="0" applyFont="1" applyFill="1" applyBorder="1" applyAlignment="1" applyProtection="1">
      <alignment horizontal="center"/>
      <protection hidden="1"/>
    </xf>
    <xf numFmtId="0" fontId="8" fillId="2" borderId="0" xfId="1" applyFont="1" applyFill="1" applyAlignment="1" applyProtection="1">
      <alignment horizontal="center" wrapText="1"/>
      <protection hidden="1"/>
    </xf>
    <xf numFmtId="0" fontId="18" fillId="2" borderId="0" xfId="1" applyFont="1" applyFill="1" applyAlignment="1" applyProtection="1">
      <alignment horizontal="left" vertical="top"/>
      <protection locked="0"/>
    </xf>
    <xf numFmtId="0" fontId="18" fillId="2" borderId="3" xfId="1" applyFont="1" applyFill="1" applyBorder="1" applyAlignment="1" applyProtection="1">
      <alignment horizontal="left" vertical="top"/>
      <protection hidden="1"/>
    </xf>
    <xf numFmtId="0" fontId="18" fillId="2" borderId="4" xfId="1" applyFont="1" applyFill="1" applyBorder="1" applyAlignment="1" applyProtection="1">
      <alignment horizontal="left" vertical="top"/>
      <protection hidden="1"/>
    </xf>
    <xf numFmtId="0" fontId="18" fillId="2" borderId="5" xfId="1" applyFont="1" applyFill="1" applyBorder="1" applyAlignment="1" applyProtection="1">
      <alignment horizontal="left" vertical="top"/>
      <protection hidden="1"/>
    </xf>
    <xf numFmtId="0" fontId="18" fillId="2" borderId="1" xfId="1" applyFont="1" applyFill="1" applyBorder="1" applyAlignment="1" applyProtection="1">
      <alignment horizontal="center"/>
      <protection locked="0"/>
    </xf>
    <xf numFmtId="4" fontId="18" fillId="2" borderId="3" xfId="1" applyNumberFormat="1" applyFont="1" applyFill="1" applyBorder="1" applyAlignment="1" applyProtection="1">
      <alignment horizontal="center" vertical="center"/>
      <protection hidden="1"/>
    </xf>
    <xf numFmtId="4" fontId="18" fillId="2" borderId="4" xfId="1" applyNumberFormat="1" applyFont="1" applyFill="1" applyBorder="1" applyAlignment="1" applyProtection="1">
      <alignment horizontal="center" vertical="center"/>
      <protection hidden="1"/>
    </xf>
    <xf numFmtId="4" fontId="18" fillId="2" borderId="5" xfId="1" applyNumberFormat="1" applyFont="1" applyFill="1" applyBorder="1" applyAlignment="1" applyProtection="1">
      <alignment horizontal="center" vertical="center"/>
      <protection hidden="1"/>
    </xf>
    <xf numFmtId="0" fontId="18" fillId="2" borderId="0" xfId="1" applyFont="1" applyFill="1" applyAlignment="1" applyProtection="1">
      <alignment horizontal="left" vertical="top" wrapText="1"/>
      <protection locked="0"/>
    </xf>
    <xf numFmtId="0" fontId="10" fillId="2" borderId="0" xfId="1" applyFont="1" applyFill="1" applyAlignment="1" applyProtection="1">
      <alignment horizontal="center"/>
      <protection hidden="1"/>
    </xf>
    <xf numFmtId="0" fontId="9" fillId="2" borderId="0" xfId="1" applyFont="1" applyFill="1" applyAlignment="1" applyProtection="1">
      <alignment horizontal="right" vertical="top"/>
      <protection locked="0"/>
    </xf>
    <xf numFmtId="0" fontId="9" fillId="2" borderId="0" xfId="1" applyFont="1" applyFill="1" applyAlignment="1" applyProtection="1">
      <alignment horizontal="center"/>
      <protection hidden="1"/>
    </xf>
    <xf numFmtId="0" fontId="39" fillId="2" borderId="1" xfId="1" applyFont="1" applyFill="1" applyBorder="1" applyAlignment="1" applyProtection="1">
      <alignment horizontal="center" vertical="center"/>
      <protection hidden="1"/>
    </xf>
    <xf numFmtId="0" fontId="18" fillId="2" borderId="0" xfId="1" applyFont="1" applyFill="1" applyAlignment="1" applyProtection="1">
      <alignment horizontal="left"/>
      <protection hidden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1" fillId="2" borderId="3" xfId="1" applyFont="1" applyFill="1" applyBorder="1" applyAlignment="1" applyProtection="1">
      <alignment horizontal="center" vertical="center" wrapText="1"/>
      <protection hidden="1"/>
    </xf>
    <xf numFmtId="0" fontId="11" fillId="2" borderId="4" xfId="1" applyFont="1" applyFill="1" applyBorder="1" applyAlignment="1" applyProtection="1">
      <alignment horizontal="center" vertical="center" wrapText="1"/>
      <protection hidden="1"/>
    </xf>
    <xf numFmtId="0" fontId="11" fillId="2" borderId="5" xfId="1" applyFont="1" applyFill="1" applyBorder="1" applyAlignment="1" applyProtection="1">
      <alignment horizontal="center" vertical="center" wrapText="1"/>
      <protection hidden="1"/>
    </xf>
    <xf numFmtId="0" fontId="8" fillId="2" borderId="1" xfId="1" applyFont="1" applyFill="1" applyBorder="1" applyAlignment="1" applyProtection="1">
      <alignment horizontal="center" vertical="center"/>
      <protection hidden="1"/>
    </xf>
    <xf numFmtId="0" fontId="18" fillId="2" borderId="0" xfId="1" applyFont="1" applyFill="1" applyAlignment="1" applyProtection="1">
      <alignment horizontal="left" vertical="top"/>
      <protection hidden="1"/>
    </xf>
    <xf numFmtId="0" fontId="18" fillId="2" borderId="3" xfId="1" applyFont="1" applyFill="1" applyBorder="1" applyAlignment="1" applyProtection="1">
      <alignment horizontal="right"/>
      <protection locked="0"/>
    </xf>
    <xf numFmtId="0" fontId="18" fillId="2" borderId="4" xfId="1" applyFont="1" applyFill="1" applyBorder="1" applyAlignment="1" applyProtection="1">
      <alignment horizontal="right"/>
      <protection locked="0"/>
    </xf>
    <xf numFmtId="0" fontId="18" fillId="2" borderId="5" xfId="1" applyFont="1" applyFill="1" applyBorder="1" applyAlignment="1" applyProtection="1">
      <alignment horizontal="right"/>
      <protection locked="0"/>
    </xf>
    <xf numFmtId="4" fontId="18" fillId="2" borderId="3" xfId="1" applyNumberFormat="1" applyFont="1" applyFill="1" applyBorder="1" applyAlignment="1" applyProtection="1">
      <alignment horizontal="right"/>
      <protection locked="0"/>
    </xf>
    <xf numFmtId="4" fontId="18" fillId="2" borderId="4" xfId="1" applyNumberFormat="1" applyFont="1" applyFill="1" applyBorder="1" applyAlignment="1" applyProtection="1">
      <alignment horizontal="right"/>
      <protection locked="0"/>
    </xf>
    <xf numFmtId="4" fontId="18" fillId="2" borderId="5" xfId="1" applyNumberFormat="1" applyFont="1" applyFill="1" applyBorder="1" applyAlignment="1" applyProtection="1">
      <alignment horizontal="right"/>
      <protection locked="0"/>
    </xf>
    <xf numFmtId="4" fontId="18" fillId="2" borderId="1" xfId="1" applyNumberFormat="1" applyFont="1" applyFill="1" applyBorder="1" applyAlignment="1" applyProtection="1">
      <alignment horizontal="right"/>
      <protection hidden="1"/>
    </xf>
    <xf numFmtId="3" fontId="18" fillId="2" borderId="3" xfId="1" applyNumberFormat="1" applyFont="1" applyFill="1" applyBorder="1" applyAlignment="1" applyProtection="1">
      <alignment horizontal="center"/>
      <protection hidden="1"/>
    </xf>
    <xf numFmtId="3" fontId="18" fillId="2" borderId="4" xfId="1" applyNumberFormat="1" applyFont="1" applyFill="1" applyBorder="1" applyAlignment="1" applyProtection="1">
      <alignment horizontal="center"/>
      <protection hidden="1"/>
    </xf>
    <xf numFmtId="3" fontId="18" fillId="2" borderId="5" xfId="1" applyNumberFormat="1" applyFont="1" applyFill="1" applyBorder="1" applyAlignment="1" applyProtection="1">
      <alignment horizontal="center"/>
      <protection hidden="1"/>
    </xf>
    <xf numFmtId="3" fontId="20" fillId="2" borderId="3" xfId="1" applyNumberFormat="1" applyFont="1" applyFill="1" applyBorder="1" applyAlignment="1" applyProtection="1">
      <alignment horizontal="center"/>
      <protection hidden="1"/>
    </xf>
    <xf numFmtId="3" fontId="20" fillId="2" borderId="4" xfId="1" applyNumberFormat="1" applyFont="1" applyFill="1" applyBorder="1" applyAlignment="1" applyProtection="1">
      <alignment horizontal="center"/>
      <protection hidden="1"/>
    </xf>
    <xf numFmtId="3" fontId="20" fillId="2" borderId="5" xfId="1" applyNumberFormat="1" applyFont="1" applyFill="1" applyBorder="1" applyAlignment="1" applyProtection="1">
      <alignment horizontal="center"/>
      <protection hidden="1"/>
    </xf>
    <xf numFmtId="4" fontId="18" fillId="2" borderId="1" xfId="1" applyNumberFormat="1" applyFont="1" applyFill="1" applyBorder="1" applyAlignment="1" applyProtection="1">
      <alignment horizontal="right" vertical="center"/>
      <protection locked="0"/>
    </xf>
    <xf numFmtId="0" fontId="8" fillId="5" borderId="0" xfId="1" applyFont="1" applyFill="1" applyAlignment="1" applyProtection="1">
      <alignment horizontal="left" vertical="top" wrapText="1"/>
      <protection hidden="1"/>
    </xf>
    <xf numFmtId="0" fontId="6" fillId="2" borderId="0" xfId="1" applyFont="1" applyFill="1" applyAlignment="1" applyProtection="1">
      <alignment horizontal="center" vertical="top" wrapText="1"/>
      <protection hidden="1"/>
    </xf>
    <xf numFmtId="0" fontId="18" fillId="2" borderId="0" xfId="1" applyFont="1" applyFill="1" applyAlignment="1" applyProtection="1">
      <alignment horizontal="left" wrapText="1"/>
      <protection hidden="1"/>
    </xf>
    <xf numFmtId="0" fontId="6" fillId="2" borderId="0" xfId="1" applyFont="1" applyFill="1" applyAlignment="1" applyProtection="1">
      <alignment horizontal="center"/>
      <protection hidden="1"/>
    </xf>
    <xf numFmtId="3" fontId="18" fillId="2" borderId="3" xfId="1" applyNumberFormat="1" applyFont="1" applyFill="1" applyBorder="1" applyAlignment="1" applyProtection="1">
      <alignment horizontal="right"/>
      <protection hidden="1"/>
    </xf>
    <xf numFmtId="3" fontId="18" fillId="2" borderId="4" xfId="1" applyNumberFormat="1" applyFont="1" applyFill="1" applyBorder="1" applyAlignment="1" applyProtection="1">
      <alignment horizontal="right"/>
      <protection hidden="1"/>
    </xf>
    <xf numFmtId="3" fontId="18" fillId="2" borderId="5" xfId="1" applyNumberFormat="1" applyFont="1" applyFill="1" applyBorder="1" applyAlignment="1" applyProtection="1">
      <alignment horizontal="right"/>
      <protection hidden="1"/>
    </xf>
    <xf numFmtId="0" fontId="18" fillId="2" borderId="0" xfId="1" applyFont="1" applyFill="1" applyAlignment="1" applyProtection="1">
      <alignment horizontal="left" vertical="top" wrapText="1"/>
      <protection hidden="1"/>
    </xf>
    <xf numFmtId="0" fontId="18" fillId="2" borderId="3" xfId="0" applyFont="1" applyFill="1" applyBorder="1" applyAlignment="1" applyProtection="1">
      <alignment horizontal="right"/>
      <protection locked="0"/>
    </xf>
    <xf numFmtId="0" fontId="18" fillId="2" borderId="4" xfId="0" applyFont="1" applyFill="1" applyBorder="1" applyAlignment="1" applyProtection="1">
      <alignment horizontal="right"/>
      <protection locked="0"/>
    </xf>
    <xf numFmtId="0" fontId="18" fillId="2" borderId="5" xfId="0" applyFont="1" applyFill="1" applyBorder="1" applyAlignment="1" applyProtection="1">
      <alignment horizontal="right"/>
      <protection locked="0"/>
    </xf>
    <xf numFmtId="0" fontId="18" fillId="2" borderId="3" xfId="0" applyFont="1" applyFill="1" applyBorder="1" applyAlignment="1" applyProtection="1">
      <alignment horizontal="center" vertical="top"/>
      <protection hidden="1"/>
    </xf>
    <xf numFmtId="0" fontId="18" fillId="2" borderId="4" xfId="0" applyFont="1" applyFill="1" applyBorder="1" applyAlignment="1" applyProtection="1">
      <alignment horizontal="center" vertical="top"/>
      <protection hidden="1"/>
    </xf>
    <xf numFmtId="0" fontId="18" fillId="2" borderId="5" xfId="0" applyFont="1" applyFill="1" applyBorder="1" applyAlignment="1" applyProtection="1">
      <alignment horizontal="center" vertical="top"/>
      <protection hidden="1"/>
    </xf>
    <xf numFmtId="0" fontId="18" fillId="2" borderId="3" xfId="0" applyFont="1" applyFill="1" applyBorder="1" applyAlignment="1" applyProtection="1">
      <alignment horizontal="center" vertical="center"/>
      <protection hidden="1"/>
    </xf>
    <xf numFmtId="0" fontId="18" fillId="2" borderId="4" xfId="0" applyFont="1" applyFill="1" applyBorder="1" applyAlignment="1" applyProtection="1">
      <alignment horizontal="center" vertical="center"/>
      <protection hidden="1"/>
    </xf>
    <xf numFmtId="0" fontId="18" fillId="2" borderId="5" xfId="0" applyFont="1" applyFill="1" applyBorder="1" applyAlignment="1" applyProtection="1">
      <alignment horizontal="center" vertical="center"/>
      <protection hidden="1"/>
    </xf>
    <xf numFmtId="2" fontId="20" fillId="2" borderId="3" xfId="0" applyNumberFormat="1" applyFont="1" applyFill="1" applyBorder="1" applyAlignment="1" applyProtection="1">
      <alignment horizontal="center"/>
      <protection locked="0"/>
    </xf>
    <xf numFmtId="2" fontId="20" fillId="2" borderId="4" xfId="0" applyNumberFormat="1" applyFont="1" applyFill="1" applyBorder="1" applyAlignment="1" applyProtection="1">
      <alignment horizontal="center"/>
      <protection locked="0"/>
    </xf>
    <xf numFmtId="2" fontId="20" fillId="2" borderId="5" xfId="0" applyNumberFormat="1" applyFont="1" applyFill="1" applyBorder="1" applyAlignment="1" applyProtection="1">
      <alignment horizontal="center"/>
      <protection locked="0"/>
    </xf>
    <xf numFmtId="0" fontId="17" fillId="5" borderId="0" xfId="0" applyFont="1" applyFill="1" applyAlignment="1" applyProtection="1">
      <alignment horizontal="left" vertical="top" wrapText="1"/>
      <protection hidden="1"/>
    </xf>
    <xf numFmtId="3" fontId="20" fillId="2" borderId="3" xfId="0" applyNumberFormat="1" applyFont="1" applyFill="1" applyBorder="1" applyAlignment="1" applyProtection="1">
      <alignment horizontal="center"/>
      <protection hidden="1"/>
    </xf>
    <xf numFmtId="3" fontId="20" fillId="2" borderId="4" xfId="0" applyNumberFormat="1" applyFont="1" applyFill="1" applyBorder="1" applyAlignment="1" applyProtection="1">
      <alignment horizontal="center"/>
      <protection hidden="1"/>
    </xf>
    <xf numFmtId="3" fontId="20" fillId="2" borderId="5" xfId="0" applyNumberFormat="1" applyFont="1" applyFill="1" applyBorder="1" applyAlignment="1" applyProtection="1">
      <alignment horizontal="center"/>
      <protection hidden="1"/>
    </xf>
    <xf numFmtId="0" fontId="18" fillId="2" borderId="3" xfId="0" applyFont="1" applyFill="1" applyBorder="1" applyAlignment="1" applyProtection="1">
      <alignment horizontal="center"/>
      <protection hidden="1"/>
    </xf>
    <xf numFmtId="0" fontId="18" fillId="2" borderId="4" xfId="0" applyFont="1" applyFill="1" applyBorder="1" applyAlignment="1" applyProtection="1">
      <alignment horizontal="center"/>
      <protection hidden="1"/>
    </xf>
    <xf numFmtId="0" fontId="18" fillId="2" borderId="5" xfId="0" applyFont="1" applyFill="1" applyBorder="1" applyAlignment="1" applyProtection="1">
      <alignment horizontal="center"/>
      <protection hidden="1"/>
    </xf>
    <xf numFmtId="0" fontId="20" fillId="2" borderId="3" xfId="0" applyFont="1" applyFill="1" applyBorder="1" applyAlignment="1" applyProtection="1">
      <alignment horizontal="center"/>
      <protection locked="0"/>
    </xf>
    <xf numFmtId="0" fontId="20" fillId="2" borderId="4" xfId="0" applyFont="1" applyFill="1" applyBorder="1" applyAlignment="1" applyProtection="1">
      <alignment horizontal="center"/>
      <protection locked="0"/>
    </xf>
    <xf numFmtId="0" fontId="20" fillId="2" borderId="5" xfId="0" applyFont="1" applyFill="1" applyBorder="1" applyAlignment="1" applyProtection="1">
      <alignment horizontal="center"/>
      <protection locked="0"/>
    </xf>
    <xf numFmtId="4" fontId="18" fillId="2" borderId="3" xfId="0" applyNumberFormat="1" applyFont="1" applyFill="1" applyBorder="1" applyAlignment="1" applyProtection="1">
      <alignment horizontal="right"/>
      <protection hidden="1"/>
    </xf>
    <xf numFmtId="4" fontId="18" fillId="2" borderId="4" xfId="0" applyNumberFormat="1" applyFont="1" applyFill="1" applyBorder="1" applyAlignment="1" applyProtection="1">
      <alignment horizontal="right"/>
      <protection hidden="1"/>
    </xf>
    <xf numFmtId="4" fontId="18" fillId="2" borderId="5" xfId="0" applyNumberFormat="1" applyFont="1" applyFill="1" applyBorder="1" applyAlignment="1" applyProtection="1">
      <alignment horizontal="right"/>
      <protection hidden="1"/>
    </xf>
    <xf numFmtId="14" fontId="18" fillId="2" borderId="0" xfId="0" applyNumberFormat="1" applyFont="1" applyFill="1" applyAlignment="1" applyProtection="1">
      <alignment horizontal="left" vertical="top"/>
      <protection locked="0"/>
    </xf>
    <xf numFmtId="2" fontId="20" fillId="2" borderId="1" xfId="0" applyNumberFormat="1" applyFont="1" applyFill="1" applyBorder="1" applyAlignment="1" applyProtection="1">
      <alignment horizontal="center"/>
      <protection hidden="1"/>
    </xf>
    <xf numFmtId="0" fontId="20" fillId="2" borderId="0" xfId="1" applyFont="1" applyFill="1" applyAlignment="1" applyProtection="1">
      <alignment horizontal="center"/>
      <protection hidden="1"/>
    </xf>
    <xf numFmtId="2" fontId="18" fillId="2" borderId="3" xfId="0" applyNumberFormat="1" applyFont="1" applyFill="1" applyBorder="1" applyAlignment="1" applyProtection="1">
      <alignment horizontal="right"/>
      <protection locked="0"/>
    </xf>
    <xf numFmtId="2" fontId="18" fillId="2" borderId="4" xfId="0" applyNumberFormat="1" applyFont="1" applyFill="1" applyBorder="1" applyAlignment="1" applyProtection="1">
      <alignment horizontal="right"/>
      <protection locked="0"/>
    </xf>
    <xf numFmtId="2" fontId="18" fillId="2" borderId="5" xfId="0" applyNumberFormat="1" applyFont="1" applyFill="1" applyBorder="1" applyAlignment="1" applyProtection="1">
      <alignment horizontal="right"/>
      <protection locked="0"/>
    </xf>
    <xf numFmtId="4" fontId="18" fillId="2" borderId="3" xfId="0" applyNumberFormat="1" applyFont="1" applyFill="1" applyBorder="1" applyAlignment="1" applyProtection="1">
      <alignment horizontal="right"/>
      <protection locked="0"/>
    </xf>
    <xf numFmtId="4" fontId="18" fillId="2" borderId="4" xfId="0" applyNumberFormat="1" applyFont="1" applyFill="1" applyBorder="1" applyAlignment="1" applyProtection="1">
      <alignment horizontal="right"/>
      <protection locked="0"/>
    </xf>
    <xf numFmtId="4" fontId="18" fillId="2" borderId="5" xfId="0" applyNumberFormat="1" applyFont="1" applyFill="1" applyBorder="1" applyAlignment="1" applyProtection="1">
      <alignment horizontal="right"/>
      <protection locked="0"/>
    </xf>
    <xf numFmtId="14" fontId="18" fillId="2" borderId="0" xfId="0" applyNumberFormat="1" applyFont="1" applyFill="1" applyAlignment="1" applyProtection="1">
      <alignment horizontal="center" vertical="top"/>
      <protection locked="0"/>
    </xf>
    <xf numFmtId="0" fontId="18" fillId="2" borderId="0" xfId="1" applyFont="1" applyFill="1" applyAlignment="1" applyProtection="1">
      <alignment horizontal="right" vertical="top"/>
      <protection locked="0"/>
    </xf>
    <xf numFmtId="0" fontId="18" fillId="2" borderId="0" xfId="1" applyFont="1" applyFill="1" applyAlignment="1" applyProtection="1">
      <alignment horizontal="center"/>
      <protection hidden="1"/>
    </xf>
    <xf numFmtId="0" fontId="10" fillId="2" borderId="0" xfId="0" applyFont="1" applyFill="1" applyAlignment="1" applyProtection="1">
      <alignment horizontal="center"/>
      <protection hidden="1"/>
    </xf>
    <xf numFmtId="0" fontId="9" fillId="2" borderId="0" xfId="1" applyFont="1" applyFill="1" applyAlignment="1" applyProtection="1">
      <alignment horizontal="left" vertical="top"/>
      <protection locked="0"/>
    </xf>
    <xf numFmtId="0" fontId="8" fillId="2" borderId="0" xfId="2" applyFont="1" applyFill="1" applyAlignment="1" applyProtection="1">
      <alignment horizontal="center" vertical="top"/>
      <protection hidden="1"/>
    </xf>
    <xf numFmtId="0" fontId="6" fillId="2" borderId="0" xfId="2" applyFont="1" applyFill="1" applyAlignment="1" applyProtection="1">
      <alignment horizontal="center"/>
      <protection hidden="1"/>
    </xf>
    <xf numFmtId="0" fontId="9" fillId="2" borderId="0" xfId="2" applyFont="1" applyFill="1" applyAlignment="1" applyProtection="1">
      <alignment horizontal="center"/>
      <protection hidden="1"/>
    </xf>
    <xf numFmtId="0" fontId="8" fillId="5" borderId="0" xfId="2" applyFont="1" applyFill="1" applyAlignment="1" applyProtection="1">
      <alignment horizontal="left" vertical="top" wrapText="1"/>
      <protection hidden="1"/>
    </xf>
    <xf numFmtId="0" fontId="6" fillId="2" borderId="0" xfId="2" applyFont="1" applyFill="1" applyAlignment="1" applyProtection="1">
      <alignment horizontal="center" vertical="top" wrapText="1"/>
      <protection hidden="1"/>
    </xf>
    <xf numFmtId="0" fontId="11" fillId="2" borderId="1" xfId="2" applyFont="1" applyFill="1" applyBorder="1" applyAlignment="1" applyProtection="1">
      <alignment horizontal="center" vertical="center" wrapText="1"/>
      <protection hidden="1"/>
    </xf>
    <xf numFmtId="0" fontId="11" fillId="2" borderId="3" xfId="2" applyFont="1" applyFill="1" applyBorder="1" applyAlignment="1" applyProtection="1">
      <alignment horizontal="center" vertical="center" wrapText="1"/>
      <protection hidden="1"/>
    </xf>
    <xf numFmtId="0" fontId="11" fillId="2" borderId="4" xfId="2" applyFont="1" applyFill="1" applyBorder="1" applyAlignment="1" applyProtection="1">
      <alignment horizontal="center" vertical="center" wrapText="1"/>
      <protection hidden="1"/>
    </xf>
    <xf numFmtId="0" fontId="11" fillId="2" borderId="5" xfId="2" applyFont="1" applyFill="1" applyBorder="1" applyAlignment="1" applyProtection="1">
      <alignment horizontal="center" vertical="center" wrapText="1"/>
      <protection hidden="1"/>
    </xf>
    <xf numFmtId="0" fontId="11" fillId="2" borderId="1" xfId="2" applyFont="1" applyFill="1" applyBorder="1" applyAlignment="1" applyProtection="1">
      <alignment horizontal="center" vertical="top"/>
      <protection locked="0"/>
    </xf>
    <xf numFmtId="0" fontId="11" fillId="2" borderId="3" xfId="2" applyFont="1" applyFill="1" applyBorder="1" applyAlignment="1" applyProtection="1">
      <alignment horizontal="center" vertical="top"/>
      <protection hidden="1"/>
    </xf>
    <xf numFmtId="0" fontId="11" fillId="2" borderId="4" xfId="2" applyFont="1" applyFill="1" applyBorder="1" applyAlignment="1" applyProtection="1">
      <alignment horizontal="center" vertical="top"/>
      <protection hidden="1"/>
    </xf>
    <xf numFmtId="0" fontId="11" fillId="2" borderId="5" xfId="2" applyFont="1" applyFill="1" applyBorder="1" applyAlignment="1" applyProtection="1">
      <alignment horizontal="center" vertical="top"/>
      <protection hidden="1"/>
    </xf>
    <xf numFmtId="2" fontId="11" fillId="2" borderId="3" xfId="2" applyNumberFormat="1" applyFont="1" applyFill="1" applyBorder="1" applyAlignment="1" applyProtection="1">
      <alignment horizontal="center" vertical="top"/>
      <protection hidden="1"/>
    </xf>
    <xf numFmtId="2" fontId="11" fillId="2" borderId="4" xfId="2" applyNumberFormat="1" applyFont="1" applyFill="1" applyBorder="1" applyAlignment="1" applyProtection="1">
      <alignment horizontal="center" vertical="top"/>
      <protection hidden="1"/>
    </xf>
    <xf numFmtId="2" fontId="11" fillId="2" borderId="5" xfId="2" applyNumberFormat="1" applyFont="1" applyFill="1" applyBorder="1" applyAlignment="1" applyProtection="1">
      <alignment horizontal="center" vertical="top"/>
      <protection hidden="1"/>
    </xf>
    <xf numFmtId="0" fontId="11" fillId="2" borderId="3" xfId="2" applyFont="1" applyFill="1" applyBorder="1" applyAlignment="1" applyProtection="1">
      <alignment horizontal="center" vertical="top"/>
      <protection locked="0"/>
    </xf>
    <xf numFmtId="0" fontId="11" fillId="2" borderId="4" xfId="2" applyFont="1" applyFill="1" applyBorder="1" applyAlignment="1" applyProtection="1">
      <alignment horizontal="center" vertical="top"/>
      <protection locked="0"/>
    </xf>
    <xf numFmtId="0" fontId="11" fillId="2" borderId="5" xfId="2" applyFont="1" applyFill="1" applyBorder="1" applyAlignment="1" applyProtection="1">
      <alignment horizontal="center" vertical="top"/>
      <protection locked="0"/>
    </xf>
    <xf numFmtId="0" fontId="20" fillId="2" borderId="3" xfId="2" applyFont="1" applyFill="1" applyBorder="1" applyAlignment="1" applyProtection="1">
      <alignment horizontal="center" vertical="top"/>
      <protection hidden="1"/>
    </xf>
    <xf numFmtId="0" fontId="20" fillId="2" borderId="4" xfId="2" applyFont="1" applyFill="1" applyBorder="1" applyAlignment="1" applyProtection="1">
      <alignment horizontal="center" vertical="top"/>
      <protection hidden="1"/>
    </xf>
    <xf numFmtId="0" fontId="7" fillId="2" borderId="3" xfId="2" applyFont="1" applyFill="1" applyBorder="1" applyAlignment="1" applyProtection="1">
      <alignment horizontal="center" vertical="top"/>
      <protection hidden="1"/>
    </xf>
    <xf numFmtId="0" fontId="7" fillId="2" borderId="4" xfId="2" applyFont="1" applyFill="1" applyBorder="1" applyAlignment="1" applyProtection="1">
      <alignment horizontal="center" vertical="top"/>
      <protection hidden="1"/>
    </xf>
    <xf numFmtId="0" fontId="7" fillId="2" borderId="5" xfId="2" applyFont="1" applyFill="1" applyBorder="1" applyAlignment="1" applyProtection="1">
      <alignment horizontal="center" vertical="top"/>
      <protection hidden="1"/>
    </xf>
    <xf numFmtId="0" fontId="11" fillId="0" borderId="3" xfId="2" applyFont="1" applyBorder="1" applyAlignment="1" applyProtection="1">
      <alignment horizontal="center" vertical="top"/>
      <protection locked="0"/>
    </xf>
    <xf numFmtId="0" fontId="11" fillId="0" borderId="4" xfId="2" applyFont="1" applyBorder="1" applyAlignment="1" applyProtection="1">
      <alignment horizontal="center" vertical="top"/>
      <protection locked="0"/>
    </xf>
    <xf numFmtId="0" fontId="11" fillId="0" borderId="5" xfId="2" applyFont="1" applyBorder="1" applyAlignment="1" applyProtection="1">
      <alignment horizontal="center" vertical="top"/>
      <protection locked="0"/>
    </xf>
    <xf numFmtId="0" fontId="11" fillId="0" borderId="1" xfId="2" applyFont="1" applyBorder="1" applyAlignment="1" applyProtection="1">
      <alignment horizontal="center" vertical="top"/>
      <protection locked="0"/>
    </xf>
    <xf numFmtId="0" fontId="18" fillId="2" borderId="1" xfId="2" applyFont="1" applyFill="1" applyBorder="1" applyAlignment="1" applyProtection="1">
      <alignment horizontal="center" vertical="center" wrapText="1"/>
      <protection hidden="1"/>
    </xf>
    <xf numFmtId="0" fontId="20" fillId="2" borderId="1" xfId="2" applyFont="1" applyFill="1" applyBorder="1" applyAlignment="1" applyProtection="1">
      <alignment horizontal="center" vertical="top"/>
      <protection hidden="1"/>
    </xf>
    <xf numFmtId="0" fontId="7" fillId="2" borderId="1" xfId="2" applyFont="1" applyFill="1" applyBorder="1" applyAlignment="1" applyProtection="1">
      <alignment horizontal="center" vertical="top"/>
      <protection hidden="1"/>
    </xf>
    <xf numFmtId="0" fontId="8" fillId="2" borderId="0" xfId="2" applyFont="1" applyFill="1" applyAlignment="1" applyProtection="1">
      <alignment horizontal="left" vertical="top" wrapText="1"/>
      <protection hidden="1"/>
    </xf>
    <xf numFmtId="0" fontId="18" fillId="2" borderId="0" xfId="2" applyFont="1" applyFill="1" applyAlignment="1" applyProtection="1">
      <alignment horizontal="left" vertical="top" wrapText="1"/>
      <protection hidden="1"/>
    </xf>
    <xf numFmtId="0" fontId="18" fillId="0" borderId="1" xfId="2" applyFont="1" applyBorder="1" applyAlignment="1" applyProtection="1">
      <alignment horizontal="center" vertical="center"/>
      <protection locked="0"/>
    </xf>
    <xf numFmtId="0" fontId="18" fillId="2" borderId="3" xfId="2" applyFont="1" applyFill="1" applyBorder="1" applyAlignment="1" applyProtection="1">
      <alignment horizontal="center" vertical="top"/>
      <protection hidden="1"/>
    </xf>
    <xf numFmtId="0" fontId="18" fillId="2" borderId="4" xfId="2" applyFont="1" applyFill="1" applyBorder="1" applyAlignment="1" applyProtection="1">
      <alignment horizontal="center" vertical="top"/>
      <protection hidden="1"/>
    </xf>
    <xf numFmtId="0" fontId="18" fillId="2" borderId="5" xfId="2" applyFont="1" applyFill="1" applyBorder="1" applyAlignment="1" applyProtection="1">
      <alignment horizontal="center" vertical="top"/>
      <protection hidden="1"/>
    </xf>
    <xf numFmtId="0" fontId="18" fillId="2" borderId="3" xfId="2" applyFont="1" applyFill="1" applyBorder="1" applyAlignment="1" applyProtection="1">
      <alignment horizontal="center" vertical="center" wrapText="1"/>
      <protection hidden="1"/>
    </xf>
    <xf numFmtId="0" fontId="18" fillId="2" borderId="4" xfId="2" applyFont="1" applyFill="1" applyBorder="1" applyAlignment="1" applyProtection="1">
      <alignment horizontal="center" vertical="center" wrapText="1"/>
      <protection hidden="1"/>
    </xf>
    <xf numFmtId="0" fontId="18" fillId="2" borderId="5" xfId="2" applyFont="1" applyFill="1" applyBorder="1" applyAlignment="1" applyProtection="1">
      <alignment horizontal="center" vertical="center" wrapText="1"/>
      <protection hidden="1"/>
    </xf>
    <xf numFmtId="0" fontId="18" fillId="0" borderId="1" xfId="2" applyFont="1" applyBorder="1" applyAlignment="1" applyProtection="1">
      <alignment horizontal="center"/>
      <protection locked="0"/>
    </xf>
    <xf numFmtId="0" fontId="8" fillId="2" borderId="6" xfId="2" applyFont="1" applyFill="1" applyBorder="1" applyAlignment="1" applyProtection="1">
      <alignment horizontal="left" vertical="top" wrapText="1"/>
      <protection hidden="1"/>
    </xf>
    <xf numFmtId="0" fontId="18" fillId="0" borderId="1" xfId="2" applyFont="1" applyBorder="1" applyAlignment="1" applyProtection="1">
      <alignment horizontal="center" vertical="top"/>
      <protection locked="0"/>
    </xf>
    <xf numFmtId="0" fontId="10" fillId="2" borderId="0" xfId="2" applyFont="1" applyFill="1" applyAlignment="1" applyProtection="1">
      <alignment horizontal="left" vertical="top" wrapText="1"/>
      <protection hidden="1"/>
    </xf>
    <xf numFmtId="0" fontId="9" fillId="0" borderId="0" xfId="2" applyFont="1" applyAlignment="1" applyProtection="1">
      <alignment horizontal="right" vertical="top"/>
      <protection locked="0"/>
    </xf>
    <xf numFmtId="0" fontId="7" fillId="2" borderId="0" xfId="2" applyFont="1" applyFill="1" applyAlignment="1" applyProtection="1">
      <alignment horizontal="center"/>
      <protection hidden="1"/>
    </xf>
    <xf numFmtId="0" fontId="8" fillId="2" borderId="0" xfId="2" applyFont="1" applyFill="1" applyAlignment="1" applyProtection="1">
      <alignment horizontal="center" wrapText="1"/>
      <protection hidden="1"/>
    </xf>
    <xf numFmtId="0" fontId="18" fillId="2" borderId="1" xfId="2" applyFont="1" applyFill="1" applyBorder="1" applyAlignment="1" applyProtection="1">
      <alignment horizontal="center"/>
      <protection locked="0"/>
    </xf>
    <xf numFmtId="0" fontId="18" fillId="2" borderId="1" xfId="2" applyFont="1" applyFill="1" applyBorder="1" applyAlignment="1" applyProtection="1">
      <alignment horizontal="center"/>
      <protection hidden="1"/>
    </xf>
    <xf numFmtId="0" fontId="18" fillId="2" borderId="3" xfId="2" applyFont="1" applyFill="1" applyBorder="1" applyAlignment="1" applyProtection="1">
      <alignment horizontal="center"/>
      <protection hidden="1"/>
    </xf>
    <xf numFmtId="0" fontId="18" fillId="2" borderId="4" xfId="2" applyFont="1" applyFill="1" applyBorder="1" applyAlignment="1" applyProtection="1">
      <alignment horizontal="center"/>
      <protection hidden="1"/>
    </xf>
    <xf numFmtId="0" fontId="18" fillId="2" borderId="5" xfId="2" applyFont="1" applyFill="1" applyBorder="1" applyAlignment="1" applyProtection="1">
      <alignment horizontal="center"/>
      <protection hidden="1"/>
    </xf>
    <xf numFmtId="0" fontId="18" fillId="2" borderId="1" xfId="2" applyFont="1" applyFill="1" applyBorder="1" applyAlignment="1" applyProtection="1">
      <alignment horizontal="center" vertical="center"/>
      <protection hidden="1"/>
    </xf>
    <xf numFmtId="0" fontId="10" fillId="2" borderId="0" xfId="2" applyFont="1" applyFill="1" applyAlignment="1" applyProtection="1">
      <alignment horizontal="center"/>
      <protection hidden="1"/>
    </xf>
    <xf numFmtId="0" fontId="29" fillId="6" borderId="0" xfId="3" applyFont="1" applyFill="1" applyAlignment="1" applyProtection="1">
      <alignment horizontal="left" vertical="top" wrapText="1"/>
      <protection hidden="1"/>
    </xf>
    <xf numFmtId="0" fontId="25" fillId="4" borderId="0" xfId="3" applyFont="1" applyFill="1" applyAlignment="1" applyProtection="1">
      <alignment horizontal="center" vertical="top" wrapText="1"/>
      <protection hidden="1"/>
    </xf>
    <xf numFmtId="0" fontId="25" fillId="4" borderId="0" xfId="3" applyFont="1" applyFill="1" applyAlignment="1" applyProtection="1">
      <alignment horizontal="center"/>
      <protection hidden="1"/>
    </xf>
    <xf numFmtId="0" fontId="27" fillId="4" borderId="0" xfId="3" applyFont="1" applyFill="1" applyAlignment="1" applyProtection="1">
      <alignment horizontal="center"/>
      <protection hidden="1"/>
    </xf>
    <xf numFmtId="0" fontId="28" fillId="4" borderId="0" xfId="3" applyFont="1" applyFill="1" applyAlignment="1" applyProtection="1">
      <alignment horizontal="center" vertical="top"/>
      <protection hidden="1"/>
    </xf>
    <xf numFmtId="0" fontId="29" fillId="4" borderId="0" xfId="3" applyFont="1" applyFill="1" applyAlignment="1" applyProtection="1">
      <alignment horizontal="center" vertical="top"/>
      <protection hidden="1"/>
    </xf>
    <xf numFmtId="0" fontId="32" fillId="0" borderId="1" xfId="3" applyFont="1" applyBorder="1" applyAlignment="1" applyProtection="1">
      <alignment horizontal="center" wrapText="1"/>
      <protection hidden="1"/>
    </xf>
    <xf numFmtId="0" fontId="32" fillId="0" borderId="3" xfId="3" applyFont="1" applyBorder="1" applyAlignment="1" applyProtection="1">
      <alignment horizontal="center" vertical="center" wrapText="1"/>
      <protection hidden="1"/>
    </xf>
    <xf numFmtId="0" fontId="32" fillId="0" borderId="4" xfId="3" applyFont="1" applyBorder="1" applyAlignment="1" applyProtection="1">
      <alignment horizontal="center" vertical="center" wrapText="1"/>
      <protection hidden="1"/>
    </xf>
    <xf numFmtId="0" fontId="32" fillId="0" borderId="5" xfId="3" applyFont="1" applyBorder="1" applyAlignment="1" applyProtection="1">
      <alignment horizontal="center" vertical="center" wrapText="1"/>
      <protection hidden="1"/>
    </xf>
    <xf numFmtId="0" fontId="32" fillId="4" borderId="3" xfId="3" applyFont="1" applyFill="1" applyBorder="1" applyAlignment="1" applyProtection="1">
      <alignment horizontal="center" vertical="center" wrapText="1"/>
      <protection hidden="1"/>
    </xf>
    <xf numFmtId="0" fontId="32" fillId="4" borderId="4" xfId="3" applyFont="1" applyFill="1" applyBorder="1" applyAlignment="1" applyProtection="1">
      <alignment horizontal="center" vertical="center" wrapText="1"/>
      <protection hidden="1"/>
    </xf>
    <xf numFmtId="0" fontId="32" fillId="4" borderId="5" xfId="3" applyFont="1" applyFill="1" applyBorder="1" applyAlignment="1" applyProtection="1">
      <alignment horizontal="center" vertical="center" wrapText="1"/>
      <protection hidden="1"/>
    </xf>
    <xf numFmtId="0" fontId="32" fillId="4" borderId="1" xfId="3" applyFont="1" applyFill="1" applyBorder="1" applyAlignment="1" applyProtection="1">
      <alignment vertical="center" wrapText="1"/>
      <protection hidden="1"/>
    </xf>
    <xf numFmtId="0" fontId="32" fillId="4" borderId="3" xfId="3" applyFont="1" applyFill="1" applyBorder="1" applyAlignment="1" applyProtection="1">
      <alignment horizontal="center" vertical="top" wrapText="1"/>
      <protection locked="0"/>
    </xf>
    <xf numFmtId="0" fontId="32" fillId="4" borderId="4" xfId="3" applyFont="1" applyFill="1" applyBorder="1" applyAlignment="1" applyProtection="1">
      <alignment horizontal="center" vertical="top" wrapText="1"/>
      <protection locked="0"/>
    </xf>
    <xf numFmtId="0" fontId="32" fillId="4" borderId="5" xfId="3" applyFont="1" applyFill="1" applyBorder="1" applyAlignment="1" applyProtection="1">
      <alignment horizontal="center" vertical="top" wrapText="1"/>
      <protection locked="0"/>
    </xf>
    <xf numFmtId="0" fontId="32" fillId="4" borderId="3" xfId="3" applyFont="1" applyFill="1" applyBorder="1" applyAlignment="1" applyProtection="1">
      <alignment vertical="center" wrapText="1"/>
      <protection hidden="1"/>
    </xf>
    <xf numFmtId="0" fontId="32" fillId="4" borderId="4" xfId="3" applyFont="1" applyFill="1" applyBorder="1" applyAlignment="1" applyProtection="1">
      <alignment vertical="center" wrapText="1"/>
      <protection hidden="1"/>
    </xf>
    <xf numFmtId="0" fontId="32" fillId="4" borderId="5" xfId="3" applyFont="1" applyFill="1" applyBorder="1" applyAlignment="1" applyProtection="1">
      <alignment vertical="center" wrapText="1"/>
      <protection hidden="1"/>
    </xf>
    <xf numFmtId="0" fontId="29" fillId="4" borderId="3" xfId="3" applyFont="1" applyFill="1" applyBorder="1" applyAlignment="1" applyProtection="1">
      <alignment horizontal="center" vertical="top" wrapText="1"/>
      <protection locked="0"/>
    </xf>
    <xf numFmtId="0" fontId="29" fillId="4" borderId="4" xfId="3" applyFont="1" applyFill="1" applyBorder="1" applyAlignment="1" applyProtection="1">
      <alignment horizontal="center" vertical="top" wrapText="1"/>
      <protection locked="0"/>
    </xf>
    <xf numFmtId="0" fontId="29" fillId="4" borderId="5" xfId="3" applyFont="1" applyFill="1" applyBorder="1" applyAlignment="1" applyProtection="1">
      <alignment horizontal="center" vertical="top" wrapText="1"/>
      <protection locked="0"/>
    </xf>
    <xf numFmtId="4" fontId="32" fillId="4" borderId="1" xfId="3" applyNumberFormat="1" applyFont="1" applyFill="1" applyBorder="1" applyAlignment="1" applyProtection="1">
      <alignment vertical="center" wrapText="1"/>
      <protection hidden="1"/>
    </xf>
    <xf numFmtId="0" fontId="32" fillId="4" borderId="3" xfId="3" applyFont="1" applyFill="1" applyBorder="1" applyAlignment="1" applyProtection="1">
      <alignment horizontal="center"/>
      <protection locked="0"/>
    </xf>
    <xf numFmtId="0" fontId="32" fillId="4" borderId="4" xfId="3" applyFont="1" applyFill="1" applyBorder="1" applyAlignment="1" applyProtection="1">
      <alignment horizontal="center"/>
      <protection locked="0"/>
    </xf>
    <xf numFmtId="0" fontId="32" fillId="4" borderId="5" xfId="3" applyFont="1" applyFill="1" applyBorder="1" applyAlignment="1" applyProtection="1">
      <alignment horizontal="center"/>
      <protection locked="0"/>
    </xf>
    <xf numFmtId="4" fontId="32" fillId="4" borderId="3" xfId="3" applyNumberFormat="1" applyFont="1" applyFill="1" applyBorder="1" applyAlignment="1" applyProtection="1">
      <alignment horizontal="center"/>
      <protection locked="0"/>
    </xf>
    <xf numFmtId="4" fontId="32" fillId="4" borderId="4" xfId="3" applyNumberFormat="1" applyFont="1" applyFill="1" applyBorder="1" applyAlignment="1" applyProtection="1">
      <alignment horizontal="center"/>
      <protection locked="0"/>
    </xf>
    <xf numFmtId="4" fontId="32" fillId="4" borderId="5" xfId="3" applyNumberFormat="1" applyFont="1" applyFill="1" applyBorder="1" applyAlignment="1" applyProtection="1">
      <alignment horizontal="center"/>
      <protection locked="0"/>
    </xf>
    <xf numFmtId="4" fontId="35" fillId="4" borderId="1" xfId="3" applyNumberFormat="1" applyFont="1" applyFill="1" applyBorder="1" applyAlignment="1" applyProtection="1">
      <alignment horizontal="center" vertical="center"/>
      <protection hidden="1"/>
    </xf>
    <xf numFmtId="164" fontId="32" fillId="4" borderId="3" xfId="3" applyNumberFormat="1" applyFont="1" applyFill="1" applyBorder="1" applyAlignment="1" applyProtection="1">
      <alignment horizontal="center"/>
      <protection locked="0"/>
    </xf>
    <xf numFmtId="164" fontId="32" fillId="4" borderId="4" xfId="3" applyNumberFormat="1" applyFont="1" applyFill="1" applyBorder="1" applyAlignment="1" applyProtection="1">
      <alignment horizontal="center"/>
      <protection locked="0"/>
    </xf>
    <xf numFmtId="164" fontId="32" fillId="4" borderId="5" xfId="3" applyNumberFormat="1" applyFont="1" applyFill="1" applyBorder="1" applyAlignment="1" applyProtection="1">
      <alignment horizontal="center"/>
      <protection locked="0"/>
    </xf>
    <xf numFmtId="0" fontId="32" fillId="4" borderId="1" xfId="3" applyFont="1" applyFill="1" applyBorder="1" applyAlignment="1" applyProtection="1">
      <alignment vertical="center"/>
      <protection hidden="1"/>
    </xf>
    <xf numFmtId="4" fontId="32" fillId="4" borderId="3" xfId="3" applyNumberFormat="1" applyFont="1" applyFill="1" applyBorder="1" applyAlignment="1" applyProtection="1">
      <alignment horizontal="center"/>
      <protection hidden="1"/>
    </xf>
    <xf numFmtId="4" fontId="32" fillId="4" borderId="4" xfId="3" applyNumberFormat="1" applyFont="1" applyFill="1" applyBorder="1" applyAlignment="1" applyProtection="1">
      <alignment horizontal="center"/>
      <protection hidden="1"/>
    </xf>
    <xf numFmtId="4" fontId="32" fillId="4" borderId="5" xfId="3" applyNumberFormat="1" applyFont="1" applyFill="1" applyBorder="1" applyAlignment="1" applyProtection="1">
      <alignment horizontal="center"/>
      <protection hidden="1"/>
    </xf>
    <xf numFmtId="4" fontId="32" fillId="4" borderId="3" xfId="3" applyNumberFormat="1" applyFont="1" applyFill="1" applyBorder="1" applyAlignment="1" applyProtection="1">
      <alignment horizontal="center" wrapText="1"/>
      <protection hidden="1"/>
    </xf>
    <xf numFmtId="4" fontId="32" fillId="4" borderId="4" xfId="3" applyNumberFormat="1" applyFont="1" applyFill="1" applyBorder="1" applyAlignment="1" applyProtection="1">
      <alignment horizontal="center" wrapText="1"/>
      <protection hidden="1"/>
    </xf>
    <xf numFmtId="4" fontId="32" fillId="4" borderId="5" xfId="3" applyNumberFormat="1" applyFont="1" applyFill="1" applyBorder="1" applyAlignment="1" applyProtection="1">
      <alignment horizontal="center" wrapText="1"/>
      <protection hidden="1"/>
    </xf>
    <xf numFmtId="0" fontId="31" fillId="4" borderId="0" xfId="3" applyFont="1" applyFill="1" applyAlignment="1" applyProtection="1">
      <alignment horizontal="left" vertical="center"/>
      <protection hidden="1"/>
    </xf>
    <xf numFmtId="0" fontId="29" fillId="4" borderId="0" xfId="3" applyFont="1" applyFill="1" applyAlignment="1" applyProtection="1">
      <alignment horizontal="center" wrapText="1"/>
      <protection hidden="1"/>
    </xf>
    <xf numFmtId="0" fontId="29" fillId="4" borderId="0" xfId="0" applyFont="1" applyFill="1" applyAlignment="1" applyProtection="1">
      <alignment horizontal="left"/>
      <protection hidden="1"/>
    </xf>
    <xf numFmtId="0" fontId="29" fillId="0" borderId="0" xfId="1" applyFont="1" applyAlignment="1" applyProtection="1">
      <alignment horizontal="left" vertical="top" wrapText="1"/>
      <protection hidden="1"/>
    </xf>
    <xf numFmtId="0" fontId="30" fillId="0" borderId="0" xfId="3" applyFont="1" applyAlignment="1" applyProtection="1">
      <alignment horizontal="left"/>
      <protection hidden="1"/>
    </xf>
    <xf numFmtId="0" fontId="31" fillId="4" borderId="3" xfId="3" applyFont="1" applyFill="1" applyBorder="1" applyAlignment="1" applyProtection="1">
      <alignment horizontal="left" vertical="top" wrapText="1"/>
      <protection locked="0"/>
    </xf>
    <xf numFmtId="0" fontId="31" fillId="4" borderId="4" xfId="3" applyFont="1" applyFill="1" applyBorder="1" applyAlignment="1" applyProtection="1">
      <alignment horizontal="left" vertical="top" wrapText="1"/>
      <protection locked="0"/>
    </xf>
    <xf numFmtId="0" fontId="31" fillId="4" borderId="5" xfId="3" applyFont="1" applyFill="1" applyBorder="1" applyAlignment="1" applyProtection="1">
      <alignment horizontal="left" vertical="top" wrapText="1"/>
      <protection locked="0"/>
    </xf>
    <xf numFmtId="0" fontId="31" fillId="4" borderId="0" xfId="3" applyFont="1" applyFill="1" applyAlignment="1" applyProtection="1">
      <alignment horizontal="left" vertical="top"/>
      <protection locked="0"/>
    </xf>
    <xf numFmtId="0" fontId="31" fillId="4" borderId="0" xfId="3" applyFont="1" applyFill="1" applyAlignment="1" applyProtection="1">
      <alignment horizontal="right" vertical="top"/>
      <protection locked="0"/>
    </xf>
    <xf numFmtId="0" fontId="31" fillId="4" borderId="0" xfId="3" applyFont="1" applyFill="1" applyAlignment="1" applyProtection="1">
      <alignment horizontal="center"/>
      <protection hidden="1"/>
    </xf>
    <xf numFmtId="0" fontId="35" fillId="4" borderId="0" xfId="3" applyFont="1" applyFill="1" applyAlignment="1" applyProtection="1">
      <alignment horizontal="center"/>
      <protection hidden="1"/>
    </xf>
    <xf numFmtId="0" fontId="8" fillId="2" borderId="0" xfId="1" applyFont="1" applyFill="1" applyAlignment="1" applyProtection="1">
      <alignment horizontal="center" vertical="top" wrapText="1"/>
      <protection hidden="1"/>
    </xf>
    <xf numFmtId="3" fontId="10" fillId="2" borderId="3" xfId="0" applyNumberFormat="1" applyFont="1" applyFill="1" applyBorder="1" applyAlignment="1" applyProtection="1">
      <alignment horizontal="center" vertical="center"/>
      <protection hidden="1"/>
    </xf>
    <xf numFmtId="3" fontId="10" fillId="2" borderId="4" xfId="0" applyNumberFormat="1" applyFont="1" applyFill="1" applyBorder="1" applyAlignment="1" applyProtection="1">
      <alignment horizontal="center" vertical="center"/>
      <protection hidden="1"/>
    </xf>
    <xf numFmtId="3" fontId="10" fillId="2" borderId="5" xfId="0" applyNumberFormat="1" applyFont="1" applyFill="1" applyBorder="1" applyAlignment="1" applyProtection="1">
      <alignment horizontal="center" vertical="center"/>
      <protection hidden="1"/>
    </xf>
    <xf numFmtId="0" fontId="10" fillId="2" borderId="2" xfId="0" applyFont="1" applyFill="1" applyBorder="1" applyAlignment="1" applyProtection="1">
      <alignment horizontal="center" vertical="top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0" fontId="18" fillId="2" borderId="0" xfId="0" applyFont="1" applyFill="1" applyAlignment="1" applyProtection="1">
      <alignment horizontal="center" vertical="top" wrapText="1"/>
      <protection hidden="1"/>
    </xf>
    <xf numFmtId="0" fontId="18" fillId="2" borderId="2" xfId="0" applyFont="1" applyFill="1" applyBorder="1" applyAlignment="1" applyProtection="1">
      <alignment horizontal="center" vertical="top" wrapText="1"/>
      <protection hidden="1"/>
    </xf>
    <xf numFmtId="0" fontId="18" fillId="2" borderId="10" xfId="0" applyFont="1" applyFill="1" applyBorder="1" applyAlignment="1" applyProtection="1">
      <alignment horizontal="center" vertical="top" wrapText="1"/>
      <protection hidden="1"/>
    </xf>
    <xf numFmtId="0" fontId="18" fillId="2" borderId="11" xfId="0" applyFont="1" applyFill="1" applyBorder="1" applyAlignment="1" applyProtection="1">
      <alignment horizontal="center" vertical="top" wrapText="1"/>
      <protection hidden="1"/>
    </xf>
    <xf numFmtId="0" fontId="18" fillId="2" borderId="12" xfId="0" applyFont="1" applyFill="1" applyBorder="1" applyAlignment="1" applyProtection="1">
      <alignment horizontal="center" vertical="top" wrapText="1"/>
      <protection hidden="1"/>
    </xf>
    <xf numFmtId="0" fontId="18" fillId="2" borderId="0" xfId="1" applyFont="1" applyFill="1" applyAlignment="1" applyProtection="1">
      <alignment horizontal="right" vertical="top"/>
      <protection hidden="1"/>
    </xf>
    <xf numFmtId="0" fontId="8" fillId="2" borderId="11" xfId="0" applyFont="1" applyFill="1" applyBorder="1" applyAlignment="1" applyProtection="1">
      <alignment horizontal="center" vertical="top" wrapText="1"/>
      <protection hidden="1"/>
    </xf>
    <xf numFmtId="0" fontId="8" fillId="2" borderId="12" xfId="0" applyFont="1" applyFill="1" applyBorder="1" applyAlignment="1" applyProtection="1">
      <alignment horizontal="center" vertical="top" wrapText="1"/>
      <protection hidden="1"/>
    </xf>
    <xf numFmtId="0" fontId="8" fillId="2" borderId="10" xfId="0" applyFont="1" applyFill="1" applyBorder="1" applyAlignment="1" applyProtection="1">
      <alignment horizontal="center" vertical="top" wrapText="1"/>
      <protection hidden="1"/>
    </xf>
    <xf numFmtId="0" fontId="18" fillId="2" borderId="0" xfId="0" applyFont="1" applyFill="1" applyAlignment="1" applyProtection="1">
      <alignment horizontal="center" vertical="center" wrapText="1"/>
      <protection hidden="1"/>
    </xf>
    <xf numFmtId="0" fontId="18" fillId="2" borderId="2" xfId="0" applyFont="1" applyFill="1" applyBorder="1" applyAlignment="1" applyProtection="1">
      <alignment horizontal="center" vertical="center" wrapText="1"/>
      <protection hidden="1"/>
    </xf>
    <xf numFmtId="0" fontId="18" fillId="2" borderId="7" xfId="0" applyFont="1" applyFill="1" applyBorder="1" applyAlignment="1" applyProtection="1">
      <alignment horizontal="center" vertical="center" wrapText="1"/>
      <protection hidden="1"/>
    </xf>
    <xf numFmtId="0" fontId="8" fillId="2" borderId="4" xfId="0" applyFont="1" applyFill="1" applyBorder="1" applyAlignment="1" applyProtection="1">
      <alignment horizontal="center" vertical="top" wrapText="1"/>
      <protection hidden="1"/>
    </xf>
    <xf numFmtId="0" fontId="8" fillId="2" borderId="5" xfId="0" applyFont="1" applyFill="1" applyBorder="1" applyAlignment="1" applyProtection="1">
      <alignment horizontal="center" vertical="top" wrapText="1"/>
      <protection hidden="1"/>
    </xf>
    <xf numFmtId="0" fontId="8" fillId="2" borderId="3" xfId="0" applyFont="1" applyFill="1" applyBorder="1" applyAlignment="1" applyProtection="1">
      <alignment horizontal="center" vertical="top" wrapText="1"/>
      <protection hidden="1"/>
    </xf>
    <xf numFmtId="0" fontId="41" fillId="0" borderId="0" xfId="0" applyFont="1" applyAlignment="1" applyProtection="1">
      <alignment horizontal="center" vertical="top"/>
      <protection hidden="1"/>
    </xf>
    <xf numFmtId="0" fontId="40" fillId="0" borderId="0" xfId="0" applyFont="1" applyAlignment="1" applyProtection="1">
      <alignment horizontal="left" vertical="top" wrapText="1"/>
      <protection hidden="1"/>
    </xf>
    <xf numFmtId="0" fontId="18" fillId="2" borderId="8" xfId="0" applyFont="1" applyFill="1" applyBorder="1" applyAlignment="1" applyProtection="1">
      <alignment horizontal="center" wrapText="1"/>
      <protection hidden="1"/>
    </xf>
    <xf numFmtId="0" fontId="18" fillId="2" borderId="6" xfId="0" applyFont="1" applyFill="1" applyBorder="1" applyAlignment="1" applyProtection="1">
      <alignment horizontal="center" wrapText="1"/>
      <protection hidden="1"/>
    </xf>
    <xf numFmtId="0" fontId="18" fillId="2" borderId="9" xfId="0" applyFont="1" applyFill="1" applyBorder="1" applyAlignment="1" applyProtection="1">
      <alignment horizontal="center" wrapText="1"/>
      <protection hidden="1"/>
    </xf>
    <xf numFmtId="0" fontId="18" fillId="2" borderId="7" xfId="0" applyFont="1" applyFill="1" applyBorder="1" applyAlignment="1" applyProtection="1">
      <alignment horizontal="center" wrapText="1"/>
      <protection hidden="1"/>
    </xf>
    <xf numFmtId="0" fontId="18" fillId="2" borderId="0" xfId="0" applyFont="1" applyFill="1" applyAlignment="1" applyProtection="1">
      <alignment horizontal="center" wrapText="1"/>
      <protection hidden="1"/>
    </xf>
    <xf numFmtId="0" fontId="18" fillId="2" borderId="2" xfId="0" applyFont="1" applyFill="1" applyBorder="1" applyAlignment="1" applyProtection="1">
      <alignment horizontal="center" wrapText="1"/>
      <protection hidden="1"/>
    </xf>
    <xf numFmtId="0" fontId="39" fillId="2" borderId="13" xfId="0" applyFont="1" applyFill="1" applyBorder="1" applyAlignment="1" applyProtection="1">
      <alignment horizontal="center" vertical="top"/>
      <protection hidden="1"/>
    </xf>
    <xf numFmtId="0" fontId="39" fillId="2" borderId="3" xfId="0" applyFont="1" applyFill="1" applyBorder="1" applyAlignment="1" applyProtection="1">
      <alignment horizontal="center" vertical="top"/>
      <protection hidden="1"/>
    </xf>
    <xf numFmtId="0" fontId="39" fillId="2" borderId="4" xfId="0" applyFont="1" applyFill="1" applyBorder="1" applyAlignment="1" applyProtection="1">
      <alignment horizontal="center" vertical="top"/>
      <protection hidden="1"/>
    </xf>
    <xf numFmtId="0" fontId="39" fillId="2" borderId="5" xfId="0" applyFont="1" applyFill="1" applyBorder="1" applyAlignment="1" applyProtection="1">
      <alignment horizontal="center" vertical="top"/>
      <protection hidden="1"/>
    </xf>
    <xf numFmtId="4" fontId="18" fillId="2" borderId="1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right"/>
      <protection hidden="1"/>
    </xf>
    <xf numFmtId="4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3" fontId="1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hidden="1"/>
    </xf>
    <xf numFmtId="0" fontId="7" fillId="0" borderId="22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52" fillId="0" borderId="0" xfId="0" applyFont="1" applyAlignment="1">
      <alignment horizontal="center" vertical="center" wrapText="1"/>
    </xf>
    <xf numFmtId="0" fontId="9" fillId="0" borderId="0" xfId="2" applyFont="1" applyAlignment="1">
      <alignment horizontal="right"/>
    </xf>
    <xf numFmtId="0" fontId="51" fillId="0" borderId="21" xfId="0" applyFont="1" applyBorder="1" applyAlignment="1">
      <alignment vertical="center" wrapText="1"/>
    </xf>
    <xf numFmtId="0" fontId="51" fillId="0" borderId="18" xfId="0" applyFont="1" applyBorder="1" applyAlignment="1">
      <alignment vertical="center" wrapText="1"/>
    </xf>
    <xf numFmtId="0" fontId="51" fillId="0" borderId="17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0" borderId="6" xfId="1" applyFont="1" applyBorder="1" applyAlignment="1" applyProtection="1">
      <alignment horizontal="left" vertical="top" wrapText="1"/>
      <protection hidden="1"/>
    </xf>
    <xf numFmtId="0" fontId="8" fillId="2" borderId="6" xfId="1" applyFont="1" applyFill="1" applyBorder="1" applyAlignment="1" applyProtection="1">
      <alignment horizontal="left" vertical="top" wrapText="1"/>
      <protection hidden="1"/>
    </xf>
    <xf numFmtId="0" fontId="40" fillId="0" borderId="6" xfId="0" applyFont="1" applyBorder="1" applyAlignment="1" applyProtection="1">
      <alignment vertical="top"/>
      <protection hidden="1"/>
    </xf>
    <xf numFmtId="0" fontId="0" fillId="0" borderId="6" xfId="0" applyBorder="1" applyProtection="1">
      <protection hidden="1"/>
    </xf>
  </cellXfs>
  <cellStyles count="5">
    <cellStyle name="Normalny" xfId="0" builtinId="0"/>
    <cellStyle name="Normalny 2" xfId="1" xr:uid="{5E7C3826-E0FF-40D9-93B3-DEFE61DC1A24}"/>
    <cellStyle name="Normalny 2 2" xfId="3" xr:uid="{9CD7B607-556B-4DFE-A01E-204978163B0D}"/>
    <cellStyle name="Normalny 2 3" xfId="4" xr:uid="{C732AE8A-DC1C-4F1A-805B-D83F39466E87}"/>
    <cellStyle name="Normalny 3" xfId="2" xr:uid="{D7933D40-F081-44F1-93CA-89559FF1B13C}"/>
  </cellStyles>
  <dxfs count="12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p2_1" lockText="1" noThreeD="1"/>
</file>

<file path=xl/ctrlProps/ctrlProp2.xml><?xml version="1.0" encoding="utf-8"?>
<formControlPr xmlns="http://schemas.microsoft.com/office/spreadsheetml/2009/9/main" objectType="CheckBox" fmlaLink="p2_2" lockText="1" noThreeD="1"/>
</file>

<file path=xl/ctrlProps/ctrlProp3.xml><?xml version="1.0" encoding="utf-8"?>
<formControlPr xmlns="http://schemas.microsoft.com/office/spreadsheetml/2009/9/main" objectType="CheckBox" fmlaLink="p2_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373380</xdr:rowOff>
        </xdr:from>
        <xdr:to>
          <xdr:col>1</xdr:col>
          <xdr:colOff>0</xdr:colOff>
          <xdr:row>29</xdr:row>
          <xdr:rowOff>211455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6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365760</xdr:rowOff>
        </xdr:from>
        <xdr:to>
          <xdr:col>1</xdr:col>
          <xdr:colOff>0</xdr:colOff>
          <xdr:row>30</xdr:row>
          <xdr:rowOff>205740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6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373380</xdr:rowOff>
        </xdr:from>
        <xdr:to>
          <xdr:col>1</xdr:col>
          <xdr:colOff>0</xdr:colOff>
          <xdr:row>31</xdr:row>
          <xdr:rowOff>211455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6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palicka\Desktop\OW%20-%20GS%20i%20WOIR%20v8_pp.xlsx" TargetMode="External"/><Relationship Id="rId1" Type="http://schemas.openxmlformats.org/officeDocument/2006/relationships/externalLinkPath" Target="file:///C:\Users\ppalicka\Desktop\OW%20-%20GS%20i%20WOIR%20v8_p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W-IIa"/>
      <sheetName val="OW-I poprawa"/>
      <sheetName val="OW-I stare"/>
      <sheetName val="OW-II stare"/>
      <sheetName val="OW-III"/>
      <sheetName val="OW-KS"/>
      <sheetName val="OW-KD"/>
      <sheetName val="Da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C3" t="str">
            <v>Dach płaski</v>
          </cell>
          <cell r="D3">
            <v>0.8</v>
          </cell>
        </row>
        <row r="4">
          <cell r="C4" t="str">
            <v>Dach skośny pokryty dachówka glazurowaną</v>
          </cell>
          <cell r="D4">
            <v>0.95</v>
          </cell>
        </row>
        <row r="5">
          <cell r="C5" t="str">
            <v>Dach skośny pokryty dachówka ceramiczną</v>
          </cell>
          <cell r="D5">
            <v>0.95</v>
          </cell>
        </row>
        <row r="6">
          <cell r="C6" t="str">
            <v xml:space="preserve">Dach skośny pokryty dachówka cementową </v>
          </cell>
          <cell r="D6">
            <v>0.9</v>
          </cell>
        </row>
        <row r="7">
          <cell r="C7" t="str">
            <v>Dach pokryty łupkiem</v>
          </cell>
          <cell r="D7">
            <v>0.9</v>
          </cell>
        </row>
        <row r="8">
          <cell r="C8" t="str">
            <v>Dach skośny pokryty blachą</v>
          </cell>
          <cell r="D8">
            <v>0.95</v>
          </cell>
        </row>
        <row r="9">
          <cell r="C9" t="str">
            <v>Nawierzchnia brukowana</v>
          </cell>
          <cell r="D9">
            <v>0.5</v>
          </cell>
        </row>
        <row r="10">
          <cell r="C10" t="str">
            <v>Nawierzchnia asfaltowa</v>
          </cell>
          <cell r="D10">
            <v>0.9</v>
          </cell>
        </row>
        <row r="11">
          <cell r="C11" t="str">
            <v>Nawierzchnia betonowa lub z płyt betonowych</v>
          </cell>
        </row>
        <row r="16">
          <cell r="C16" t="str">
            <v>retencyjny naziemny</v>
          </cell>
        </row>
        <row r="17">
          <cell r="C17" t="str">
            <v>retencyjny podziemny</v>
          </cell>
        </row>
        <row r="19">
          <cell r="C19">
            <v>530</v>
          </cell>
        </row>
        <row r="23">
          <cell r="C23" t="str">
            <v>Nawierzchnia asfaltowa</v>
          </cell>
          <cell r="D23">
            <v>0.9</v>
          </cell>
        </row>
        <row r="24">
          <cell r="C24" t="str">
            <v>Nawierzchnia klinkierowa lub kamienna szczelna</v>
          </cell>
          <cell r="D24">
            <v>0.8</v>
          </cell>
        </row>
        <row r="25">
          <cell r="C25" t="str">
            <v>Nawierzchnia betonowa lub z płyt betonowych</v>
          </cell>
          <cell r="D25">
            <v>0.8</v>
          </cell>
        </row>
        <row r="26">
          <cell r="C26" t="str">
            <v>Chodnik pokryty płytami betonowymi</v>
          </cell>
          <cell r="D26">
            <v>0.6</v>
          </cell>
        </row>
        <row r="27">
          <cell r="C27" t="str">
            <v>Nawierzchnia brukowana</v>
          </cell>
          <cell r="D27">
            <v>0.5</v>
          </cell>
        </row>
        <row r="28">
          <cell r="C28" t="str">
            <v>Nawierzchnia z płyt ażurowych</v>
          </cell>
          <cell r="D28">
            <v>0.4</v>
          </cell>
        </row>
        <row r="29">
          <cell r="C29" t="str">
            <v>Nawierzchnia tłuczniowa</v>
          </cell>
          <cell r="D29">
            <v>0.35</v>
          </cell>
        </row>
        <row r="30">
          <cell r="C30" t="str">
            <v>Nawierzchnia żwirowa</v>
          </cell>
          <cell r="D30">
            <v>0.25</v>
          </cell>
        </row>
        <row r="31">
          <cell r="C31" t="str">
            <v>Nawierzchnia z ekokraty biologicznie czynnej (nawierzchnia trawiasta)</v>
          </cell>
          <cell r="D31">
            <v>0.25</v>
          </cell>
        </row>
        <row r="32">
          <cell r="C32" t="str">
            <v xml:space="preserve">Nawierzchnia z ekokraty wypełnionej żwirem </v>
          </cell>
          <cell r="D32">
            <v>0.25</v>
          </cell>
        </row>
        <row r="35">
          <cell r="B35" t="b">
            <v>0</v>
          </cell>
        </row>
        <row r="36">
          <cell r="B36" t="b">
            <v>0</v>
          </cell>
        </row>
        <row r="37">
          <cell r="B37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E875E-46C5-4EF8-8F26-9FBF66BD7C75}">
  <dimension ref="A1:Z31"/>
  <sheetViews>
    <sheetView tabSelected="1" workbookViewId="0">
      <selection activeCell="E5" sqref="E5:S5"/>
    </sheetView>
  </sheetViews>
  <sheetFormatPr defaultRowHeight="14.4"/>
  <sheetData>
    <row r="1" spans="1:26" ht="22.8">
      <c r="A1" s="212" t="s">
        <v>341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178"/>
      <c r="X1" s="178"/>
      <c r="Y1" s="178"/>
      <c r="Z1" s="178"/>
    </row>
    <row r="2" spans="1:26" ht="22.8">
      <c r="A2" s="177"/>
      <c r="B2" s="178"/>
      <c r="C2" s="179"/>
      <c r="D2" s="179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</row>
    <row r="3" spans="1:26" ht="17.399999999999999">
      <c r="A3" s="214" t="s">
        <v>266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</row>
    <row r="4" spans="1:26" ht="17.399999999999999">
      <c r="A4" s="180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</row>
    <row r="5" spans="1:26" ht="43.8" customHeight="1">
      <c r="A5" s="215" t="s">
        <v>267</v>
      </c>
      <c r="B5" s="215"/>
      <c r="C5" s="215"/>
      <c r="D5" s="215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178"/>
      <c r="U5" s="178"/>
      <c r="V5" s="178"/>
      <c r="W5" s="178"/>
      <c r="X5" s="178"/>
      <c r="Y5" s="178"/>
      <c r="Z5" s="178"/>
    </row>
    <row r="6" spans="1:26" ht="17.399999999999999">
      <c r="A6" s="180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</row>
    <row r="7" spans="1:26">
      <c r="A7" s="178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</row>
    <row r="8" spans="1:26" ht="22.8">
      <c r="A8" s="181" t="s">
        <v>124</v>
      </c>
      <c r="B8" s="179" t="s">
        <v>270</v>
      </c>
      <c r="C8" s="179"/>
      <c r="D8" s="179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</row>
    <row r="9" spans="1:26" ht="22.8">
      <c r="A9" s="181" t="s">
        <v>125</v>
      </c>
      <c r="B9" s="179" t="s">
        <v>272</v>
      </c>
      <c r="C9" s="179"/>
      <c r="D9" s="179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</row>
    <row r="10" spans="1:26" ht="22.8">
      <c r="A10" s="181" t="s">
        <v>126</v>
      </c>
      <c r="B10" s="179" t="s">
        <v>268</v>
      </c>
      <c r="C10" s="179"/>
      <c r="D10" s="179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</row>
    <row r="11" spans="1:26" ht="22.8">
      <c r="A11" s="181" t="s">
        <v>127</v>
      </c>
      <c r="B11" s="179" t="s">
        <v>271</v>
      </c>
      <c r="C11" s="179"/>
      <c r="D11" s="179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</row>
    <row r="12" spans="1:26" ht="22.8">
      <c r="A12" s="181"/>
      <c r="C12" s="179"/>
      <c r="D12" s="179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</row>
    <row r="13" spans="1:26" ht="22.8">
      <c r="A13" s="181"/>
      <c r="B13" s="179"/>
      <c r="C13" s="179"/>
      <c r="D13" s="179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</row>
    <row r="14" spans="1:26" ht="22.8">
      <c r="A14" s="181"/>
      <c r="C14" s="179"/>
      <c r="D14" s="179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</row>
    <row r="15" spans="1:26" ht="22.8">
      <c r="A15" s="181"/>
      <c r="B15" s="178"/>
      <c r="C15" s="179"/>
      <c r="D15" s="179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</row>
    <row r="16" spans="1:26" ht="22.8">
      <c r="A16" s="181"/>
      <c r="B16" s="182" t="s">
        <v>269</v>
      </c>
      <c r="C16" s="179"/>
      <c r="D16" s="179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</row>
    <row r="17" spans="1:26" ht="22.8">
      <c r="A17" s="181"/>
      <c r="B17" s="213" t="s">
        <v>273</v>
      </c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</row>
    <row r="18" spans="1:26" ht="22.8">
      <c r="A18" s="179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</row>
    <row r="19" spans="1:26" ht="22.8">
      <c r="A19" s="179"/>
      <c r="B19" s="213" t="s">
        <v>274</v>
      </c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</row>
    <row r="20" spans="1:26" ht="22.8">
      <c r="A20" s="179"/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</row>
    <row r="21" spans="1:26" ht="22.8">
      <c r="A21" s="179"/>
      <c r="B21" s="213" t="s">
        <v>275</v>
      </c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3"/>
    </row>
    <row r="22" spans="1:26" ht="22.8">
      <c r="A22" s="179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</row>
    <row r="23" spans="1:26" ht="22.8">
      <c r="A23" s="179"/>
      <c r="B23" s="213" t="s">
        <v>276</v>
      </c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</row>
    <row r="24" spans="1:26">
      <c r="A24" s="178"/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78"/>
      <c r="T24" s="178"/>
      <c r="U24" s="178"/>
      <c r="V24" s="178"/>
      <c r="W24" s="178"/>
      <c r="X24" s="178"/>
      <c r="Y24" s="178"/>
      <c r="Z24" s="178"/>
    </row>
    <row r="25" spans="1:26" ht="22.8">
      <c r="A25" s="178"/>
      <c r="B25" s="213" t="s">
        <v>277</v>
      </c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</row>
    <row r="26" spans="1:26">
      <c r="A26" s="178"/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</row>
    <row r="27" spans="1:26" ht="22.8">
      <c r="A27" s="178"/>
      <c r="B27" s="213" t="s">
        <v>278</v>
      </c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</row>
    <row r="28" spans="1:26">
      <c r="A28" s="178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178"/>
      <c r="Z28" s="178"/>
    </row>
    <row r="29" spans="1:26" ht="22.8">
      <c r="A29" s="178"/>
      <c r="B29" s="213" t="s">
        <v>279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</row>
    <row r="31" spans="1:26" ht="22.8">
      <c r="B31" s="213" t="s">
        <v>282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</row>
  </sheetData>
  <sheetProtection algorithmName="SHA-512" hashValue="tgjzkQuncc85LaTuiYKUC8R7NomKdd20o0yzONWJpqZJLpGftqYkZjp6Uuw9xHn55vpQMxaQdyxQcySb1qrjJg==" saltValue="O35DwKQ5oVfR1Enipj4XPg==" spinCount="100000" sheet="1" objects="1" scenarios="1"/>
  <mergeCells count="12">
    <mergeCell ref="A1:V1"/>
    <mergeCell ref="B31:Z31"/>
    <mergeCell ref="A3:N3"/>
    <mergeCell ref="A5:D5"/>
    <mergeCell ref="E5:S5"/>
    <mergeCell ref="B17:Z17"/>
    <mergeCell ref="B19:Z19"/>
    <mergeCell ref="B21:Z21"/>
    <mergeCell ref="B23:Z23"/>
    <mergeCell ref="B25:Z25"/>
    <mergeCell ref="B27:Z27"/>
    <mergeCell ref="B29:Z29"/>
  </mergeCells>
  <conditionalFormatting sqref="E5">
    <cfRule type="cellIs" dxfId="125" priority="1" operator="equal">
      <formula>""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1BA0D-6D98-4A22-BB5C-C4FB247C7238}">
  <dimension ref="B1:V46"/>
  <sheetViews>
    <sheetView topLeftCell="D1" workbookViewId="0">
      <selection activeCell="V18" sqref="V18"/>
    </sheetView>
  </sheetViews>
  <sheetFormatPr defaultColWidth="9.109375" defaultRowHeight="13.8"/>
  <cols>
    <col min="1" max="1" width="9.109375" style="51"/>
    <col min="2" max="2" width="15.6640625" style="51" customWidth="1"/>
    <col min="3" max="3" width="54.5546875" style="51" customWidth="1"/>
    <col min="4" max="4" width="23.109375" style="51" customWidth="1"/>
    <col min="5" max="9" width="9.109375" style="51"/>
    <col min="10" max="10" width="11.88671875" style="51" customWidth="1"/>
    <col min="11" max="11" width="9.109375" style="51"/>
    <col min="12" max="12" width="10.6640625" style="51" customWidth="1"/>
    <col min="13" max="15" width="9.109375" style="51"/>
    <col min="16" max="16" width="46.21875" style="51" customWidth="1"/>
    <col min="17" max="17" width="41" style="51" customWidth="1"/>
    <col min="18" max="18" width="8.5546875" style="51" customWidth="1"/>
    <col min="19" max="19" width="8.44140625" style="51" customWidth="1"/>
    <col min="20" max="20" width="15" style="51" customWidth="1"/>
    <col min="21" max="21" width="13.5546875" style="51" customWidth="1"/>
    <col min="22" max="22" width="12.21875" style="51" customWidth="1"/>
    <col min="23" max="16384" width="9.109375" style="51"/>
  </cols>
  <sheetData>
    <row r="1" spans="2:22">
      <c r="J1" s="192" t="s">
        <v>290</v>
      </c>
      <c r="K1" s="192"/>
      <c r="L1" s="192"/>
      <c r="O1" s="193" t="s">
        <v>300</v>
      </c>
    </row>
    <row r="2" spans="2:22" ht="28.2" customHeight="1">
      <c r="C2" s="51" t="s">
        <v>141</v>
      </c>
      <c r="D2" s="51" t="s">
        <v>122</v>
      </c>
      <c r="O2" s="625" t="s">
        <v>301</v>
      </c>
      <c r="P2" s="625"/>
      <c r="Q2" s="625"/>
      <c r="R2" s="625"/>
      <c r="S2" s="625"/>
      <c r="T2" s="625"/>
      <c r="U2" s="625"/>
      <c r="V2" s="625"/>
    </row>
    <row r="3" spans="2:22" ht="14.4" customHeight="1">
      <c r="B3" s="51">
        <v>1</v>
      </c>
      <c r="C3" s="51" t="s">
        <v>142</v>
      </c>
      <c r="D3" s="51">
        <v>0.8</v>
      </c>
      <c r="J3" s="626" t="s">
        <v>291</v>
      </c>
      <c r="K3" s="626"/>
      <c r="L3" s="51">
        <v>1000</v>
      </c>
    </row>
    <row r="4" spans="2:22" ht="14.4">
      <c r="B4" s="51">
        <v>2</v>
      </c>
      <c r="C4" s="51" t="s">
        <v>143</v>
      </c>
      <c r="D4" s="51">
        <v>0.95</v>
      </c>
      <c r="J4" s="626" t="s">
        <v>292</v>
      </c>
      <c r="K4" s="626"/>
      <c r="L4" s="51">
        <f>24*60</f>
        <v>1440</v>
      </c>
      <c r="O4" s="194"/>
      <c r="P4"/>
      <c r="Q4"/>
      <c r="R4"/>
      <c r="S4"/>
      <c r="T4"/>
      <c r="U4"/>
      <c r="V4"/>
    </row>
    <row r="5" spans="2:22" ht="27.6" customHeight="1">
      <c r="B5" s="51">
        <v>3</v>
      </c>
      <c r="C5" s="51" t="s">
        <v>144</v>
      </c>
      <c r="D5" s="51">
        <v>0.95</v>
      </c>
      <c r="J5" s="626" t="s">
        <v>293</v>
      </c>
      <c r="K5" s="626"/>
      <c r="L5" s="51">
        <f>L4*60</f>
        <v>86400</v>
      </c>
      <c r="O5" s="202" t="s">
        <v>119</v>
      </c>
      <c r="P5" s="203" t="s">
        <v>302</v>
      </c>
      <c r="Q5" s="203" t="s">
        <v>303</v>
      </c>
      <c r="R5" s="627" t="s">
        <v>304</v>
      </c>
      <c r="S5" s="628"/>
      <c r="T5" s="628"/>
      <c r="U5" s="628"/>
      <c r="V5" s="629"/>
    </row>
    <row r="6" spans="2:22" ht="13.8" customHeight="1">
      <c r="B6" s="51">
        <v>4</v>
      </c>
      <c r="C6" s="51" t="s">
        <v>145</v>
      </c>
      <c r="D6" s="51">
        <v>0.9</v>
      </c>
      <c r="J6" s="626" t="s">
        <v>294</v>
      </c>
      <c r="K6" s="626"/>
      <c r="L6" s="51">
        <v>0.05</v>
      </c>
      <c r="O6" s="622"/>
      <c r="P6" s="622"/>
      <c r="Q6" s="622"/>
      <c r="R6" s="630" t="s">
        <v>305</v>
      </c>
      <c r="S6" s="631"/>
      <c r="T6" s="631"/>
      <c r="U6" s="631"/>
      <c r="V6" s="632"/>
    </row>
    <row r="7" spans="2:22">
      <c r="B7" s="51">
        <v>5</v>
      </c>
      <c r="C7" s="51" t="s">
        <v>146</v>
      </c>
      <c r="D7" s="51">
        <v>0.9</v>
      </c>
      <c r="O7" s="623"/>
      <c r="P7" s="623"/>
      <c r="Q7" s="623"/>
      <c r="R7" s="197" t="s">
        <v>306</v>
      </c>
      <c r="S7" s="197" t="s">
        <v>307</v>
      </c>
      <c r="T7" s="197" t="s">
        <v>309</v>
      </c>
      <c r="U7" s="197" t="s">
        <v>311</v>
      </c>
      <c r="V7" s="197">
        <v>100000</v>
      </c>
    </row>
    <row r="8" spans="2:22">
      <c r="B8" s="51">
        <v>6</v>
      </c>
      <c r="C8" s="51" t="s">
        <v>147</v>
      </c>
      <c r="D8" s="51">
        <v>0.95</v>
      </c>
      <c r="O8" s="624"/>
      <c r="P8" s="624"/>
      <c r="Q8" s="624"/>
      <c r="R8" s="198">
        <v>2000</v>
      </c>
      <c r="S8" s="198" t="s">
        <v>308</v>
      </c>
      <c r="T8" s="198" t="s">
        <v>310</v>
      </c>
      <c r="U8" s="198" t="s">
        <v>312</v>
      </c>
      <c r="V8" s="198" t="s">
        <v>313</v>
      </c>
    </row>
    <row r="9" spans="2:22" ht="16.2">
      <c r="B9" s="51">
        <v>7</v>
      </c>
      <c r="C9" s="51" t="s">
        <v>152</v>
      </c>
      <c r="D9" s="51">
        <v>0.9</v>
      </c>
      <c r="O9" s="622">
        <v>1</v>
      </c>
      <c r="P9" s="622" t="s">
        <v>314</v>
      </c>
      <c r="Q9" s="196" t="s">
        <v>315</v>
      </c>
      <c r="R9" s="622">
        <v>40</v>
      </c>
      <c r="S9" s="196">
        <v>25</v>
      </c>
      <c r="T9" s="196">
        <v>25</v>
      </c>
      <c r="U9" s="196">
        <v>15</v>
      </c>
      <c r="V9" s="196">
        <v>15</v>
      </c>
    </row>
    <row r="10" spans="2:22">
      <c r="B10" s="51">
        <v>8</v>
      </c>
      <c r="C10" s="51" t="s">
        <v>154</v>
      </c>
      <c r="D10" s="51">
        <v>0.8</v>
      </c>
      <c r="O10" s="623"/>
      <c r="P10" s="623"/>
      <c r="Q10" s="199" t="s">
        <v>316</v>
      </c>
      <c r="R10" s="623"/>
      <c r="S10" s="199" t="s">
        <v>317</v>
      </c>
      <c r="T10" s="199" t="s">
        <v>317</v>
      </c>
      <c r="U10" s="199" t="s">
        <v>317</v>
      </c>
      <c r="V10" s="199" t="s">
        <v>317</v>
      </c>
    </row>
    <row r="11" spans="2:22" ht="14.4">
      <c r="B11" s="51">
        <v>9</v>
      </c>
      <c r="C11" s="51" t="s">
        <v>165</v>
      </c>
      <c r="D11" s="51">
        <v>0.5</v>
      </c>
      <c r="O11" s="624"/>
      <c r="P11" s="624"/>
      <c r="Q11" s="195"/>
      <c r="R11" s="201" t="s">
        <v>319</v>
      </c>
      <c r="S11" s="200" t="s">
        <v>318</v>
      </c>
      <c r="T11" s="200" t="s">
        <v>318</v>
      </c>
      <c r="U11" s="200">
        <v>90</v>
      </c>
      <c r="V11" s="200">
        <v>90</v>
      </c>
    </row>
    <row r="12" spans="2:22" ht="16.2">
      <c r="B12" s="51">
        <v>10</v>
      </c>
      <c r="C12" s="51" t="s">
        <v>153</v>
      </c>
      <c r="D12" s="51">
        <v>0.8</v>
      </c>
      <c r="O12" s="622">
        <v>2</v>
      </c>
      <c r="P12" s="622" t="s">
        <v>320</v>
      </c>
      <c r="Q12" s="196" t="s">
        <v>315</v>
      </c>
      <c r="R12" s="622">
        <v>150</v>
      </c>
      <c r="S12" s="196">
        <v>125</v>
      </c>
      <c r="T12" s="196">
        <v>125</v>
      </c>
      <c r="U12" s="196">
        <v>125</v>
      </c>
      <c r="V12" s="196">
        <v>125</v>
      </c>
    </row>
    <row r="13" spans="2:22">
      <c r="B13" s="51">
        <v>11</v>
      </c>
      <c r="C13" s="51" t="s">
        <v>155</v>
      </c>
      <c r="D13" s="51">
        <v>0.6</v>
      </c>
      <c r="O13" s="623"/>
      <c r="P13" s="623"/>
      <c r="Q13" s="199" t="s">
        <v>316</v>
      </c>
      <c r="R13" s="623"/>
      <c r="S13" s="199" t="s">
        <v>317</v>
      </c>
      <c r="T13" s="199" t="s">
        <v>317</v>
      </c>
      <c r="U13" s="199" t="s">
        <v>317</v>
      </c>
      <c r="V13" s="199" t="s">
        <v>317</v>
      </c>
    </row>
    <row r="14" spans="2:22" ht="14.4">
      <c r="B14" s="51">
        <v>12</v>
      </c>
      <c r="C14" s="51" t="s">
        <v>156</v>
      </c>
      <c r="D14" s="51">
        <v>0.4</v>
      </c>
      <c r="O14" s="624"/>
      <c r="P14" s="624"/>
      <c r="Q14" s="195"/>
      <c r="R14" s="201" t="s">
        <v>319</v>
      </c>
      <c r="S14" s="200">
        <v>75</v>
      </c>
      <c r="T14" s="200">
        <v>75</v>
      </c>
      <c r="U14" s="200">
        <v>75</v>
      </c>
      <c r="V14" s="200">
        <v>75</v>
      </c>
    </row>
    <row r="15" spans="2:22">
      <c r="B15" s="51">
        <v>13</v>
      </c>
      <c r="C15" s="51" t="s">
        <v>157</v>
      </c>
      <c r="D15" s="51">
        <v>0.35</v>
      </c>
      <c r="O15" s="622">
        <v>3</v>
      </c>
      <c r="P15" s="622" t="s">
        <v>321</v>
      </c>
      <c r="Q15" s="196" t="s">
        <v>322</v>
      </c>
      <c r="R15" s="622">
        <v>50</v>
      </c>
      <c r="S15" s="196">
        <v>35</v>
      </c>
      <c r="T15" s="196">
        <v>35</v>
      </c>
      <c r="U15" s="196">
        <v>35</v>
      </c>
      <c r="V15" s="196">
        <v>35</v>
      </c>
    </row>
    <row r="16" spans="2:22">
      <c r="B16" s="51">
        <v>14</v>
      </c>
      <c r="C16" s="51" t="s">
        <v>158</v>
      </c>
      <c r="D16" s="51">
        <v>0.25</v>
      </c>
      <c r="O16" s="623"/>
      <c r="P16" s="623"/>
      <c r="Q16" s="199" t="s">
        <v>316</v>
      </c>
      <c r="R16" s="623"/>
      <c r="S16" s="199" t="s">
        <v>317</v>
      </c>
      <c r="T16" s="199" t="s">
        <v>317</v>
      </c>
      <c r="U16" s="199" t="s">
        <v>317</v>
      </c>
      <c r="V16" s="199" t="s">
        <v>317</v>
      </c>
    </row>
    <row r="17" spans="2:22" ht="14.4">
      <c r="B17" s="51">
        <v>15</v>
      </c>
      <c r="C17" s="51" t="s">
        <v>159</v>
      </c>
      <c r="D17" s="51">
        <v>0.25</v>
      </c>
      <c r="O17" s="624"/>
      <c r="P17" s="624"/>
      <c r="Q17" s="195"/>
      <c r="R17" s="201" t="s">
        <v>319</v>
      </c>
      <c r="S17" s="200">
        <v>90</v>
      </c>
      <c r="T17" s="200">
        <v>90</v>
      </c>
      <c r="U17" s="200">
        <v>90</v>
      </c>
      <c r="V17" s="200">
        <v>90</v>
      </c>
    </row>
    <row r="18" spans="2:22">
      <c r="B18" s="51">
        <v>16</v>
      </c>
      <c r="C18" s="51" t="s">
        <v>160</v>
      </c>
      <c r="D18" s="51">
        <v>0.25</v>
      </c>
      <c r="O18" s="622">
        <v>4</v>
      </c>
      <c r="P18" s="622" t="s">
        <v>323</v>
      </c>
      <c r="Q18" s="196" t="s">
        <v>324</v>
      </c>
      <c r="R18" s="622" t="s">
        <v>325</v>
      </c>
      <c r="S18" s="622" t="s">
        <v>326</v>
      </c>
      <c r="T18" s="196">
        <v>15</v>
      </c>
      <c r="U18" s="196">
        <v>15</v>
      </c>
      <c r="V18" s="196">
        <v>10</v>
      </c>
    </row>
    <row r="19" spans="2:22">
      <c r="B19" s="51">
        <v>17</v>
      </c>
      <c r="C19" s="51" t="s">
        <v>264</v>
      </c>
      <c r="D19" s="51">
        <v>0.1</v>
      </c>
      <c r="O19" s="623"/>
      <c r="P19" s="623"/>
      <c r="Q19" s="199" t="s">
        <v>316</v>
      </c>
      <c r="R19" s="623"/>
      <c r="S19" s="623"/>
      <c r="T19" s="199" t="s">
        <v>317</v>
      </c>
      <c r="U19" s="199" t="s">
        <v>317</v>
      </c>
      <c r="V19" s="199" t="s">
        <v>317</v>
      </c>
    </row>
    <row r="20" spans="2:22" ht="15.6">
      <c r="O20" s="624"/>
      <c r="P20" s="624"/>
      <c r="Q20" s="195"/>
      <c r="R20" s="201" t="s">
        <v>319</v>
      </c>
      <c r="S20" s="201" t="s">
        <v>319</v>
      </c>
      <c r="T20" s="201" t="s">
        <v>327</v>
      </c>
      <c r="U20" s="201" t="s">
        <v>328</v>
      </c>
      <c r="V20" s="201" t="s">
        <v>328</v>
      </c>
    </row>
    <row r="21" spans="2:22" ht="15.6">
      <c r="O21" s="622">
        <v>5</v>
      </c>
      <c r="P21" s="622" t="s">
        <v>329</v>
      </c>
      <c r="Q21" s="196" t="s">
        <v>330</v>
      </c>
      <c r="R21" s="196" t="s">
        <v>331</v>
      </c>
      <c r="S21" s="196" t="s">
        <v>332</v>
      </c>
      <c r="T21" s="196">
        <v>2</v>
      </c>
      <c r="U21" s="196">
        <v>2</v>
      </c>
      <c r="V21" s="196">
        <v>1</v>
      </c>
    </row>
    <row r="22" spans="2:22">
      <c r="B22" s="51" t="s">
        <v>148</v>
      </c>
      <c r="C22" s="51">
        <f>0.15*15*60/10000</f>
        <v>1.35E-2</v>
      </c>
      <c r="O22" s="623"/>
      <c r="P22" s="623"/>
      <c r="Q22" s="623" t="s">
        <v>316</v>
      </c>
      <c r="R22" s="623" t="s">
        <v>319</v>
      </c>
      <c r="S22" s="623" t="s">
        <v>319</v>
      </c>
      <c r="T22" s="196" t="s">
        <v>317</v>
      </c>
      <c r="U22" s="196" t="s">
        <v>317</v>
      </c>
      <c r="V22" s="196" t="s">
        <v>317</v>
      </c>
    </row>
    <row r="23" spans="2:22" ht="15.6">
      <c r="O23" s="624"/>
      <c r="P23" s="624"/>
      <c r="Q23" s="624"/>
      <c r="R23" s="624"/>
      <c r="S23" s="624"/>
      <c r="T23" s="200" t="s">
        <v>333</v>
      </c>
      <c r="U23" s="200" t="s">
        <v>333</v>
      </c>
      <c r="V23" s="200" t="s">
        <v>333</v>
      </c>
    </row>
    <row r="24" spans="2:22">
      <c r="C24" s="51" t="s">
        <v>131</v>
      </c>
    </row>
    <row r="25" spans="2:22">
      <c r="C25" s="51" t="s">
        <v>149</v>
      </c>
    </row>
    <row r="26" spans="2:22">
      <c r="C26" s="51" t="s">
        <v>150</v>
      </c>
    </row>
    <row r="28" spans="2:22" ht="55.2">
      <c r="B28" s="52" t="s">
        <v>164</v>
      </c>
      <c r="C28" s="53">
        <v>530</v>
      </c>
    </row>
    <row r="31" spans="2:22">
      <c r="C31" s="51" t="s">
        <v>151</v>
      </c>
      <c r="D31" s="51" t="s">
        <v>122</v>
      </c>
    </row>
    <row r="32" spans="2:22">
      <c r="B32" s="51">
        <v>1</v>
      </c>
      <c r="C32" s="51" t="s">
        <v>152</v>
      </c>
      <c r="D32" s="51">
        <v>0.9</v>
      </c>
    </row>
    <row r="33" spans="2:4">
      <c r="B33" s="51">
        <v>2</v>
      </c>
      <c r="C33" s="51" t="s">
        <v>153</v>
      </c>
      <c r="D33" s="51">
        <v>0.8</v>
      </c>
    </row>
    <row r="34" spans="2:4">
      <c r="B34" s="51">
        <v>3</v>
      </c>
      <c r="C34" s="51" t="s">
        <v>154</v>
      </c>
      <c r="D34" s="51">
        <v>0.8</v>
      </c>
    </row>
    <row r="35" spans="2:4">
      <c r="B35" s="51">
        <v>4</v>
      </c>
      <c r="C35" s="51" t="s">
        <v>155</v>
      </c>
      <c r="D35" s="51">
        <v>0.6</v>
      </c>
    </row>
    <row r="36" spans="2:4">
      <c r="B36" s="51">
        <v>5</v>
      </c>
      <c r="C36" s="51" t="s">
        <v>165</v>
      </c>
      <c r="D36" s="51">
        <v>0.5</v>
      </c>
    </row>
    <row r="37" spans="2:4">
      <c r="B37" s="51">
        <v>6</v>
      </c>
      <c r="C37" s="51" t="s">
        <v>156</v>
      </c>
      <c r="D37" s="51">
        <v>0.4</v>
      </c>
    </row>
    <row r="38" spans="2:4">
      <c r="B38" s="51">
        <v>7</v>
      </c>
      <c r="C38" s="51" t="s">
        <v>157</v>
      </c>
      <c r="D38" s="51">
        <v>0.35</v>
      </c>
    </row>
    <row r="39" spans="2:4">
      <c r="B39" s="51">
        <v>8</v>
      </c>
      <c r="C39" s="51" t="s">
        <v>158</v>
      </c>
      <c r="D39" s="51">
        <v>0.25</v>
      </c>
    </row>
    <row r="40" spans="2:4">
      <c r="B40" s="51">
        <v>9</v>
      </c>
      <c r="C40" s="51" t="s">
        <v>159</v>
      </c>
      <c r="D40" s="51">
        <v>0.25</v>
      </c>
    </row>
    <row r="41" spans="2:4">
      <c r="B41" s="51">
        <v>10</v>
      </c>
      <c r="C41" s="51" t="s">
        <v>160</v>
      </c>
      <c r="D41" s="51">
        <v>0.25</v>
      </c>
    </row>
    <row r="42" spans="2:4">
      <c r="B42" s="51">
        <v>11</v>
      </c>
      <c r="C42" s="51" t="s">
        <v>264</v>
      </c>
      <c r="D42" s="51">
        <v>0.1</v>
      </c>
    </row>
    <row r="43" spans="2:4">
      <c r="B43" s="51" t="s">
        <v>170</v>
      </c>
    </row>
    <row r="44" spans="2:4">
      <c r="B44" s="56" t="b">
        <v>0</v>
      </c>
      <c r="C44" s="51" t="s">
        <v>133</v>
      </c>
    </row>
    <row r="45" spans="2:4">
      <c r="B45" s="56" t="b">
        <v>0</v>
      </c>
      <c r="C45" s="51" t="s">
        <v>134</v>
      </c>
    </row>
    <row r="46" spans="2:4">
      <c r="B46" s="56" t="b">
        <v>0</v>
      </c>
      <c r="C46" s="51" t="s">
        <v>135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O2:V2"/>
    <mergeCell ref="J3:K3"/>
    <mergeCell ref="J4:K4"/>
    <mergeCell ref="J5:K5"/>
    <mergeCell ref="J6:K6"/>
    <mergeCell ref="R5:V5"/>
    <mergeCell ref="O6:O8"/>
    <mergeCell ref="P6:P8"/>
    <mergeCell ref="Q6:Q8"/>
    <mergeCell ref="R6:V6"/>
    <mergeCell ref="O9:O11"/>
    <mergeCell ref="P9:P11"/>
    <mergeCell ref="R9:R10"/>
    <mergeCell ref="O12:O14"/>
    <mergeCell ref="P12:P14"/>
    <mergeCell ref="R12:R13"/>
    <mergeCell ref="O15:O17"/>
    <mergeCell ref="P15:P17"/>
    <mergeCell ref="R15:R16"/>
    <mergeCell ref="O18:O20"/>
    <mergeCell ref="P18:P20"/>
    <mergeCell ref="R18:R19"/>
    <mergeCell ref="S18:S19"/>
    <mergeCell ref="O21:O23"/>
    <mergeCell ref="P21:P23"/>
    <mergeCell ref="Q22:Q23"/>
    <mergeCell ref="R22:R23"/>
    <mergeCell ref="S22:S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181FB-A959-41BF-B873-24EE9924F768}">
  <dimension ref="A1:AP105"/>
  <sheetViews>
    <sheetView zoomScaleNormal="100" zoomScaleSheetLayoutView="100" workbookViewId="0">
      <selection activeCell="A9" sqref="A9:Z9"/>
    </sheetView>
  </sheetViews>
  <sheetFormatPr defaultColWidth="0" defaultRowHeight="13.8" zeroHeight="1"/>
  <cols>
    <col min="1" max="26" width="3.33203125" style="79" customWidth="1"/>
    <col min="27" max="27" width="5.5546875" style="79" customWidth="1"/>
    <col min="28" max="16384" width="9.109375" style="79" hidden="1"/>
  </cols>
  <sheetData>
    <row r="1" spans="1:26" ht="41.4" customHeight="1">
      <c r="A1" s="217" t="s">
        <v>161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</row>
    <row r="2" spans="1:26">
      <c r="A2" s="232" t="s">
        <v>56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</row>
    <row r="3" spans="1:26" ht="15.6">
      <c r="A3" s="233" t="s">
        <v>344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</row>
    <row r="4" spans="1:26">
      <c r="A4" s="233" t="s">
        <v>57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</row>
    <row r="5" spans="1:26" ht="12" customHeight="1">
      <c r="A5" s="234" t="s">
        <v>173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</row>
    <row r="6" spans="1:26" ht="3" customHeight="1"/>
    <row r="7" spans="1:26" ht="4.05" customHeight="1"/>
    <row r="8" spans="1:26" ht="3" customHeight="1"/>
    <row r="9" spans="1:26" ht="45" customHeight="1">
      <c r="A9" s="218" t="str">
        <f>IF(Instrukcja!E5="","",Instrukcja!E5)</f>
        <v/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</row>
    <row r="10" spans="1:26" ht="12" customHeight="1">
      <c r="A10" s="219" t="s">
        <v>2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</row>
    <row r="11" spans="1:26" ht="3" customHeight="1"/>
    <row r="12" spans="1:26" s="82" customFormat="1" ht="15" customHeight="1">
      <c r="A12" s="83" t="s">
        <v>58</v>
      </c>
      <c r="H12" s="83"/>
      <c r="I12" s="83"/>
    </row>
    <row r="13" spans="1:26" ht="15.75" customHeight="1">
      <c r="A13" s="220" t="s">
        <v>198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</row>
    <row r="14" spans="1:26" ht="10.5" customHeight="1">
      <c r="A14" s="221" t="s">
        <v>4</v>
      </c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</row>
    <row r="15" spans="1:26" ht="13.95" customHeight="1">
      <c r="A15" s="120"/>
      <c r="B15" s="121"/>
      <c r="C15" s="121"/>
      <c r="D15" s="121"/>
      <c r="E15" s="121"/>
      <c r="F15" s="121"/>
      <c r="G15" s="122"/>
      <c r="H15" s="122"/>
      <c r="I15" s="122"/>
      <c r="J15" s="122"/>
      <c r="K15" s="122"/>
      <c r="L15" s="122"/>
      <c r="M15" s="122"/>
      <c r="N15" s="122"/>
      <c r="O15" s="122"/>
      <c r="P15" s="235"/>
      <c r="Q15" s="235"/>
      <c r="R15" s="235"/>
      <c r="S15" s="122" t="s">
        <v>9</v>
      </c>
      <c r="T15" s="122"/>
      <c r="U15" s="122"/>
      <c r="V15" s="122"/>
      <c r="W15" s="122"/>
      <c r="X15" s="122"/>
      <c r="Y15" s="122"/>
      <c r="Z15" s="122"/>
    </row>
    <row r="16" spans="1:26" ht="29.25" customHeight="1">
      <c r="A16" s="236" t="s">
        <v>174</v>
      </c>
      <c r="B16" s="236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</row>
    <row r="17" spans="1:26" ht="13.95" customHeight="1">
      <c r="A17" s="231"/>
      <c r="B17" s="231"/>
      <c r="C17" s="231"/>
      <c r="D17" s="154" t="s">
        <v>226</v>
      </c>
      <c r="E17" s="153"/>
      <c r="F17" s="153"/>
      <c r="G17" s="153"/>
      <c r="H17" s="122"/>
      <c r="I17" s="228"/>
      <c r="J17" s="229"/>
      <c r="K17" s="230"/>
      <c r="L17" s="122"/>
      <c r="M17" s="122" t="s">
        <v>224</v>
      </c>
      <c r="N17" s="122"/>
      <c r="O17" s="122"/>
      <c r="P17" s="224" t="str">
        <f>IF(AND(A17&lt;&gt;"",I17&lt;&gt;""),((A17*I17)/60),"")</f>
        <v/>
      </c>
      <c r="Q17" s="224"/>
      <c r="R17" s="224"/>
      <c r="S17" s="122" t="s">
        <v>9</v>
      </c>
      <c r="T17" s="122"/>
      <c r="U17" s="122"/>
      <c r="V17" s="122"/>
      <c r="W17" s="122"/>
      <c r="X17" s="122"/>
      <c r="Y17" s="122"/>
      <c r="Z17" s="122"/>
    </row>
    <row r="18" spans="1:26" ht="3" customHeight="1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</row>
    <row r="19" spans="1:26" ht="13.95" customHeight="1">
      <c r="A19" s="122" t="s">
        <v>60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222"/>
      <c r="Q19" s="222"/>
      <c r="R19" s="222"/>
      <c r="S19" s="122" t="s">
        <v>185</v>
      </c>
      <c r="T19" s="122"/>
      <c r="U19" s="122"/>
      <c r="V19" s="122"/>
      <c r="W19" s="122"/>
      <c r="X19" s="122"/>
      <c r="Y19" s="122"/>
      <c r="Z19" s="122"/>
    </row>
    <row r="20" spans="1:26" ht="12" customHeight="1">
      <c r="A20" s="84" t="s">
        <v>199</v>
      </c>
      <c r="K20" s="85"/>
      <c r="M20" s="85"/>
    </row>
    <row r="21" spans="1:26" ht="3" customHeight="1">
      <c r="C21" s="80"/>
      <c r="D21" s="80"/>
      <c r="E21" s="81"/>
      <c r="K21" s="85"/>
      <c r="M21" s="85"/>
    </row>
    <row r="22" spans="1:26" ht="13.95" customHeight="1">
      <c r="A22" s="122" t="s">
        <v>200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8"/>
      <c r="N22" s="223" t="str">
        <f>IF(AND(P15&lt;&gt;"",P19&lt;&gt;""),((P15*P19)+A17),"")</f>
        <v/>
      </c>
      <c r="O22" s="223"/>
      <c r="P22" s="223"/>
      <c r="Q22" s="123" t="s">
        <v>184</v>
      </c>
      <c r="R22" s="122"/>
      <c r="S22" s="122"/>
      <c r="T22" s="122"/>
      <c r="U22" s="122"/>
      <c r="V22" s="224" t="str">
        <f>IF(AND(P15&lt;&gt;"",P17&lt;&gt;""),(P15+P17),"")</f>
        <v/>
      </c>
      <c r="W22" s="224"/>
      <c r="X22" s="224"/>
      <c r="Y22" s="123" t="s">
        <v>9</v>
      </c>
      <c r="Z22" s="125"/>
    </row>
    <row r="23" spans="1:26" ht="3" customHeight="1">
      <c r="A23" s="122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</row>
    <row r="24" spans="1:26">
      <c r="A24" s="122" t="s">
        <v>175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</row>
    <row r="25" spans="1:26" ht="13.95" customHeight="1">
      <c r="A25" s="222"/>
      <c r="B25" s="222"/>
      <c r="C25" s="222"/>
      <c r="D25" s="154" t="s">
        <v>225</v>
      </c>
      <c r="E25" s="122"/>
      <c r="F25" s="122"/>
      <c r="G25" s="223" t="str">
        <f>IF(A25="","",(A25/365))</f>
        <v/>
      </c>
      <c r="H25" s="223"/>
      <c r="I25" s="223"/>
      <c r="J25" s="154" t="s">
        <v>226</v>
      </c>
      <c r="K25" s="153"/>
      <c r="L25" s="153"/>
      <c r="M25" s="153"/>
      <c r="O25" s="228"/>
      <c r="P25" s="229"/>
      <c r="Q25" s="230"/>
      <c r="R25" s="153" t="s">
        <v>224</v>
      </c>
      <c r="U25" s="225" t="str">
        <f>IF(AND(G25&lt;&gt;"",O25&lt;&gt;""),((G25*O25)/60),"")</f>
        <v/>
      </c>
      <c r="V25" s="226"/>
      <c r="W25" s="227"/>
      <c r="X25" s="123" t="s">
        <v>9</v>
      </c>
      <c r="Y25" s="122"/>
      <c r="Z25" s="122"/>
    </row>
    <row r="26" spans="1:26" ht="3" customHeight="1">
      <c r="A26" s="122"/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</row>
    <row r="27" spans="1:26" ht="3" customHeight="1">
      <c r="A27" s="122"/>
      <c r="B27" s="126"/>
      <c r="C27" s="122"/>
      <c r="D27" s="126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</row>
    <row r="28" spans="1:26" ht="15" customHeight="1">
      <c r="A28" s="133" t="s">
        <v>217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U28" s="225" t="str">
        <f>IF(AND(V22&lt;&gt;"",U25&lt;&gt;""),(V22+U25),"")</f>
        <v/>
      </c>
      <c r="V28" s="226"/>
      <c r="W28" s="227"/>
      <c r="X28" s="123" t="s">
        <v>9</v>
      </c>
      <c r="Y28" s="122"/>
      <c r="Z28" s="122"/>
    </row>
    <row r="29" spans="1:26" ht="7.5" customHeight="1">
      <c r="A29" s="133"/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</row>
    <row r="30" spans="1:26" ht="14.25" customHeight="1">
      <c r="A30" s="127" t="s">
        <v>201</v>
      </c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U30" s="240"/>
      <c r="V30" s="241"/>
      <c r="W30" s="242"/>
      <c r="X30" s="152" t="s">
        <v>346</v>
      </c>
      <c r="Y30" s="122"/>
      <c r="Z30" s="122"/>
    </row>
    <row r="31" spans="1:26" ht="27.75" customHeight="1">
      <c r="A31" s="83" t="s">
        <v>62</v>
      </c>
    </row>
    <row r="32" spans="1:26" ht="13.95" customHeight="1">
      <c r="A32" s="122" t="s">
        <v>206</v>
      </c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237"/>
      <c r="M32" s="237"/>
      <c r="N32" s="237"/>
      <c r="O32" s="129" t="s">
        <v>185</v>
      </c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</row>
    <row r="33" spans="1:42" ht="3" customHeight="1">
      <c r="A33" s="122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</row>
    <row r="34" spans="1:42" ht="13.95" customHeight="1">
      <c r="A34" s="238" t="s">
        <v>171</v>
      </c>
      <c r="B34" s="238"/>
      <c r="C34" s="238"/>
      <c r="D34" s="238"/>
      <c r="E34" s="238"/>
      <c r="F34" s="238"/>
      <c r="G34" s="238"/>
      <c r="H34" s="238"/>
      <c r="I34" s="238"/>
      <c r="J34" s="239"/>
      <c r="K34" s="239"/>
      <c r="L34" s="239"/>
      <c r="M34" s="239"/>
      <c r="N34" s="239"/>
      <c r="O34" s="239"/>
      <c r="P34" s="239"/>
      <c r="Q34" s="239"/>
      <c r="R34" s="239"/>
      <c r="S34" s="239"/>
      <c r="T34" s="239"/>
      <c r="U34" s="239"/>
      <c r="V34" s="239"/>
      <c r="W34" s="239"/>
      <c r="X34" s="239"/>
      <c r="Y34" s="239"/>
      <c r="Z34" s="239"/>
      <c r="AD34" s="82"/>
      <c r="AE34" s="82"/>
      <c r="AF34" s="86"/>
      <c r="AG34" s="87"/>
      <c r="AH34" s="88"/>
    </row>
    <row r="35" spans="1:42" ht="13.95" customHeight="1">
      <c r="A35" s="122" t="s">
        <v>14</v>
      </c>
      <c r="B35" s="122"/>
      <c r="C35" s="239"/>
      <c r="D35" s="239"/>
      <c r="E35" s="239"/>
      <c r="F35" s="239"/>
      <c r="G35" s="121" t="s">
        <v>114</v>
      </c>
      <c r="H35" s="122"/>
      <c r="I35" s="122"/>
      <c r="J35" s="239"/>
      <c r="K35" s="239"/>
      <c r="L35" s="239"/>
      <c r="M35" s="239"/>
      <c r="N35" s="239"/>
      <c r="O35" s="239"/>
      <c r="P35" s="239"/>
      <c r="Q35" s="239"/>
      <c r="R35" s="239"/>
      <c r="S35" s="239"/>
      <c r="T35" s="239"/>
      <c r="U35" s="239"/>
      <c r="V35" s="239"/>
      <c r="W35" s="239"/>
      <c r="X35" s="239"/>
      <c r="Y35" s="239"/>
      <c r="Z35" s="239"/>
      <c r="AD35" s="82"/>
      <c r="AE35" s="82"/>
      <c r="AF35" s="86"/>
      <c r="AG35" s="87"/>
      <c r="AH35" s="88"/>
    </row>
    <row r="36" spans="1:42" ht="3" customHeight="1">
      <c r="A36" s="122"/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D36" s="82"/>
      <c r="AE36" s="82"/>
      <c r="AF36" s="86"/>
      <c r="AG36" s="87"/>
      <c r="AH36" s="88"/>
    </row>
    <row r="37" spans="1:42">
      <c r="A37" s="122" t="s">
        <v>172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D37" s="82"/>
      <c r="AE37" s="82"/>
      <c r="AF37" s="86"/>
      <c r="AG37" s="87"/>
      <c r="AH37" s="88"/>
    </row>
    <row r="38" spans="1:42" ht="13.95" customHeight="1">
      <c r="A38" s="243" t="s">
        <v>16</v>
      </c>
      <c r="B38" s="243"/>
      <c r="C38" s="243"/>
      <c r="D38" s="243"/>
      <c r="E38" s="239"/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39"/>
      <c r="S38" s="239"/>
      <c r="T38" s="239"/>
      <c r="U38" s="239"/>
      <c r="V38" s="239"/>
      <c r="W38" s="239"/>
      <c r="X38" s="239"/>
      <c r="Y38" s="239"/>
      <c r="Z38" s="239"/>
      <c r="AD38" s="82"/>
      <c r="AE38" s="82"/>
      <c r="AF38" s="86"/>
      <c r="AG38" s="87"/>
      <c r="AH38" s="88"/>
    </row>
    <row r="39" spans="1:42" ht="13.95" customHeight="1">
      <c r="A39" s="243" t="s">
        <v>17</v>
      </c>
      <c r="B39" s="243"/>
      <c r="C39" s="243"/>
      <c r="D39" s="243"/>
      <c r="E39" s="239"/>
      <c r="F39" s="239"/>
      <c r="G39" s="239"/>
      <c r="H39" s="239"/>
      <c r="I39" s="239"/>
      <c r="J39" s="239"/>
      <c r="K39" s="239"/>
      <c r="L39" s="239"/>
      <c r="M39" s="239"/>
      <c r="N39" s="239"/>
      <c r="O39" s="239"/>
      <c r="P39" s="239"/>
      <c r="Q39" s="239"/>
      <c r="R39" s="239"/>
      <c r="S39" s="239"/>
      <c r="T39" s="239"/>
      <c r="U39" s="239"/>
      <c r="V39" s="239"/>
      <c r="W39" s="239"/>
      <c r="X39" s="239"/>
      <c r="Y39" s="239"/>
      <c r="Z39" s="239"/>
    </row>
    <row r="40" spans="1:42" ht="15" customHeight="1">
      <c r="A40" s="243" t="s">
        <v>18</v>
      </c>
      <c r="B40" s="243"/>
      <c r="C40" s="243"/>
      <c r="D40" s="243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</row>
    <row r="41" spans="1:42" ht="25.5" customHeight="1">
      <c r="A41" s="83" t="s">
        <v>202</v>
      </c>
      <c r="B41" s="82"/>
      <c r="C41" s="82"/>
      <c r="D41" s="82"/>
      <c r="E41" s="82"/>
      <c r="F41" s="82"/>
      <c r="AC41" s="89"/>
      <c r="AD41" s="89"/>
      <c r="AE41" s="89"/>
      <c r="AF41" s="89"/>
      <c r="AG41" s="89"/>
      <c r="AH41" s="90"/>
      <c r="AI41" s="90"/>
      <c r="AJ41" s="90"/>
      <c r="AN41" s="91"/>
      <c r="AO41" s="91"/>
      <c r="AP41" s="91"/>
    </row>
    <row r="42" spans="1:42" ht="3" customHeight="1">
      <c r="A42" s="82"/>
      <c r="B42" s="82"/>
      <c r="C42" s="82"/>
      <c r="D42" s="82"/>
      <c r="E42" s="82"/>
      <c r="F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8"/>
      <c r="AO42" s="88"/>
      <c r="AP42" s="88"/>
    </row>
    <row r="43" spans="1:42" ht="15" customHeight="1">
      <c r="A43" s="245" t="s">
        <v>23</v>
      </c>
      <c r="B43" s="245"/>
      <c r="C43" s="245"/>
      <c r="D43" s="245"/>
      <c r="E43" s="245"/>
      <c r="F43" s="245"/>
      <c r="G43" s="245" t="s">
        <v>236</v>
      </c>
      <c r="H43" s="245"/>
      <c r="I43" s="245"/>
      <c r="J43" s="245"/>
      <c r="K43" s="245"/>
      <c r="L43" s="245"/>
      <c r="M43" s="245"/>
      <c r="N43" s="245"/>
      <c r="O43" s="245"/>
      <c r="P43" s="245"/>
      <c r="Q43" s="245"/>
      <c r="R43" s="245"/>
      <c r="S43" s="245"/>
      <c r="T43" s="245"/>
      <c r="U43" s="245"/>
      <c r="V43" s="245" t="s">
        <v>234</v>
      </c>
      <c r="W43" s="245"/>
      <c r="X43" s="245"/>
      <c r="Y43" s="245"/>
      <c r="Z43" s="245"/>
      <c r="AE43" s="82"/>
      <c r="AF43" s="82"/>
      <c r="AG43" s="82"/>
      <c r="AH43" s="92"/>
      <c r="AI43" s="92"/>
      <c r="AJ43" s="92"/>
      <c r="AK43" s="82"/>
      <c r="AL43" s="82"/>
      <c r="AM43" s="82"/>
      <c r="AN43" s="88"/>
      <c r="AO43" s="88"/>
      <c r="AP43" s="88"/>
    </row>
    <row r="44" spans="1:42" ht="44.4" customHeight="1">
      <c r="A44" s="245"/>
      <c r="B44" s="245"/>
      <c r="C44" s="245"/>
      <c r="D44" s="245"/>
      <c r="E44" s="245"/>
      <c r="F44" s="245"/>
      <c r="G44" s="245" t="s">
        <v>115</v>
      </c>
      <c r="H44" s="245"/>
      <c r="I44" s="245"/>
      <c r="J44" s="245"/>
      <c r="K44" s="245"/>
      <c r="L44" s="245" t="s">
        <v>65</v>
      </c>
      <c r="M44" s="245"/>
      <c r="N44" s="245"/>
      <c r="O44" s="245"/>
      <c r="P44" s="245"/>
      <c r="Q44" s="245" t="s">
        <v>232</v>
      </c>
      <c r="R44" s="245"/>
      <c r="S44" s="245"/>
      <c r="T44" s="245"/>
      <c r="U44" s="245"/>
      <c r="V44" s="245"/>
      <c r="W44" s="245"/>
      <c r="X44" s="245"/>
      <c r="Y44" s="245"/>
      <c r="Z44" s="245"/>
    </row>
    <row r="45" spans="1:42" ht="15" customHeight="1">
      <c r="A45" s="245"/>
      <c r="B45" s="245"/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245"/>
      <c r="S45" s="245"/>
      <c r="T45" s="245"/>
      <c r="U45" s="245"/>
      <c r="V45" s="246" t="s">
        <v>29</v>
      </c>
      <c r="W45" s="246"/>
      <c r="X45" s="246"/>
      <c r="Y45" s="246"/>
      <c r="Z45" s="246"/>
    </row>
    <row r="46" spans="1:42" s="184" customFormat="1" ht="10.050000000000001" customHeight="1">
      <c r="A46" s="250">
        <v>1</v>
      </c>
      <c r="B46" s="250"/>
      <c r="C46" s="250"/>
      <c r="D46" s="250"/>
      <c r="E46" s="250"/>
      <c r="F46" s="250"/>
      <c r="G46" s="250">
        <v>2</v>
      </c>
      <c r="H46" s="250"/>
      <c r="I46" s="250"/>
      <c r="J46" s="250"/>
      <c r="K46" s="250"/>
      <c r="L46" s="250">
        <v>3</v>
      </c>
      <c r="M46" s="250"/>
      <c r="N46" s="250"/>
      <c r="O46" s="250"/>
      <c r="P46" s="250"/>
      <c r="Q46" s="250">
        <v>4</v>
      </c>
      <c r="R46" s="250"/>
      <c r="S46" s="250"/>
      <c r="T46" s="250"/>
      <c r="U46" s="250"/>
      <c r="V46" s="250">
        <v>5</v>
      </c>
      <c r="W46" s="250"/>
      <c r="X46" s="250"/>
      <c r="Y46" s="250"/>
      <c r="Z46" s="250"/>
    </row>
    <row r="47" spans="1:42">
      <c r="A47" s="247" t="s">
        <v>30</v>
      </c>
      <c r="B47" s="247"/>
      <c r="C47" s="247"/>
      <c r="D47" s="247"/>
      <c r="E47" s="247"/>
      <c r="F47" s="247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49" t="str">
        <f>IF(Q47="","",IF(((L47-Q47)*$L$32/1000)*365&lt;0,0,((L47-Q47)*$L$32/1000)*365))</f>
        <v/>
      </c>
      <c r="W47" s="249"/>
      <c r="X47" s="249"/>
      <c r="Y47" s="249"/>
      <c r="Z47" s="249"/>
    </row>
    <row r="48" spans="1:42">
      <c r="A48" s="247" t="s">
        <v>31</v>
      </c>
      <c r="B48" s="247"/>
      <c r="C48" s="247"/>
      <c r="D48" s="247"/>
      <c r="E48" s="247"/>
      <c r="F48" s="247"/>
      <c r="G48" s="248"/>
      <c r="H48" s="248"/>
      <c r="I48" s="248"/>
      <c r="J48" s="248"/>
      <c r="K48" s="248"/>
      <c r="L48" s="248"/>
      <c r="M48" s="248"/>
      <c r="N48" s="248"/>
      <c r="O48" s="248"/>
      <c r="P48" s="248"/>
      <c r="Q48" s="248"/>
      <c r="R48" s="248"/>
      <c r="S48" s="248"/>
      <c r="T48" s="248"/>
      <c r="U48" s="248"/>
      <c r="V48" s="249" t="str">
        <f>IF(Q48="","",IF(((L48-Q48)*$L$32/1000)*365&lt;0,0,((L48-Q48)*$L$32/1000)*365))</f>
        <v/>
      </c>
      <c r="W48" s="249"/>
      <c r="X48" s="249"/>
      <c r="Y48" s="249"/>
      <c r="Z48" s="249"/>
    </row>
    <row r="49" spans="1:31">
      <c r="A49" s="247" t="s">
        <v>32</v>
      </c>
      <c r="B49" s="247"/>
      <c r="C49" s="247"/>
      <c r="D49" s="247"/>
      <c r="E49" s="247"/>
      <c r="F49" s="247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9" t="str">
        <f>IF(Q49="","",IF(((L49-Q49)*$L$32/1000)*365&lt;0,0,((L49-Q49)*$L$32/1000)*365))</f>
        <v/>
      </c>
      <c r="W49" s="249"/>
      <c r="X49" s="249"/>
      <c r="Y49" s="249"/>
      <c r="Z49" s="249"/>
    </row>
    <row r="50" spans="1:31" ht="15" customHeight="1">
      <c r="A50" s="247" t="s">
        <v>33</v>
      </c>
      <c r="B50" s="247"/>
      <c r="C50" s="247"/>
      <c r="D50" s="247"/>
      <c r="E50" s="247"/>
      <c r="F50" s="247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8"/>
      <c r="S50" s="248"/>
      <c r="T50" s="248"/>
      <c r="U50" s="248"/>
      <c r="V50" s="249" t="str">
        <f>IF(Q50="","",IF(((L50-Q50)*$L$32/1000)*365&lt;0,0,((L50-Q50)*$L$32/1000)*365))</f>
        <v/>
      </c>
      <c r="W50" s="249"/>
      <c r="X50" s="249"/>
      <c r="Y50" s="249"/>
      <c r="Z50" s="249"/>
    </row>
    <row r="51" spans="1:31">
      <c r="A51" s="247" t="s">
        <v>34</v>
      </c>
      <c r="B51" s="247"/>
      <c r="C51" s="247"/>
      <c r="D51" s="247"/>
      <c r="E51" s="247"/>
      <c r="F51" s="247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9" t="str">
        <f>IF(Q51="","",IF(((L51-Q51)*$L$32/1000)*365&lt;0,0,((L51-Q51)*$L$32/1000)*365))</f>
        <v/>
      </c>
      <c r="W51" s="249"/>
      <c r="X51" s="249"/>
      <c r="Y51" s="249"/>
      <c r="Z51" s="249"/>
    </row>
    <row r="52" spans="1:31" ht="23.25" customHeight="1">
      <c r="A52" s="83" t="s">
        <v>66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</row>
    <row r="53" spans="1:31" ht="15" customHeight="1">
      <c r="A53" s="122" t="s">
        <v>67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</row>
    <row r="54" spans="1:31">
      <c r="A54" s="260" t="s">
        <v>68</v>
      </c>
      <c r="B54" s="260"/>
      <c r="C54" s="260"/>
      <c r="D54" s="260"/>
      <c r="E54" s="260"/>
      <c r="F54" s="260"/>
      <c r="G54" s="260"/>
      <c r="H54" s="260"/>
      <c r="I54" s="260"/>
      <c r="J54" s="260"/>
      <c r="K54" s="260"/>
      <c r="L54" s="260"/>
      <c r="M54" s="260"/>
      <c r="N54" s="260" t="s">
        <v>69</v>
      </c>
      <c r="O54" s="260"/>
      <c r="P54" s="260"/>
      <c r="Q54" s="260"/>
      <c r="R54" s="260"/>
      <c r="S54" s="260"/>
      <c r="T54" s="260"/>
      <c r="U54" s="260"/>
      <c r="V54" s="260"/>
      <c r="W54" s="260"/>
      <c r="X54" s="260"/>
      <c r="Y54" s="260"/>
      <c r="Z54" s="260"/>
    </row>
    <row r="55" spans="1:31" ht="240" customHeight="1">
      <c r="A55" s="261"/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261"/>
      <c r="O55" s="261"/>
      <c r="P55" s="261"/>
      <c r="Q55" s="261"/>
      <c r="R55" s="261"/>
      <c r="S55" s="261"/>
      <c r="T55" s="261"/>
      <c r="U55" s="261"/>
      <c r="V55" s="261"/>
      <c r="W55" s="261"/>
      <c r="X55" s="261"/>
      <c r="Y55" s="261"/>
      <c r="Z55" s="261"/>
    </row>
    <row r="56" spans="1:31" s="151" customFormat="1" ht="19.5" customHeight="1">
      <c r="A56" s="251" t="s">
        <v>215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1"/>
      <c r="O56" s="251"/>
      <c r="P56" s="251"/>
      <c r="Q56" s="251"/>
      <c r="R56" s="251"/>
      <c r="S56" s="251"/>
      <c r="T56" s="251"/>
      <c r="U56" s="251"/>
      <c r="V56" s="251"/>
      <c r="W56" s="251"/>
      <c r="X56" s="251"/>
      <c r="Y56" s="251"/>
      <c r="Z56" s="251"/>
    </row>
    <row r="57" spans="1:31" ht="3" customHeight="1"/>
    <row r="58" spans="1:31" ht="120" customHeight="1">
      <c r="A58" s="262"/>
      <c r="B58" s="262"/>
      <c r="C58" s="262"/>
      <c r="D58" s="262"/>
      <c r="E58" s="262"/>
      <c r="F58" s="262"/>
      <c r="G58" s="262"/>
      <c r="H58" s="262"/>
      <c r="I58" s="262"/>
      <c r="J58" s="262"/>
      <c r="K58" s="262"/>
      <c r="L58" s="262"/>
      <c r="M58" s="262"/>
      <c r="N58" s="262"/>
      <c r="O58" s="262"/>
      <c r="P58" s="262"/>
      <c r="Q58" s="262"/>
      <c r="R58" s="262"/>
      <c r="S58" s="262"/>
      <c r="T58" s="262"/>
      <c r="U58" s="262"/>
      <c r="V58" s="262"/>
      <c r="W58" s="262"/>
      <c r="X58" s="262"/>
      <c r="Y58" s="262"/>
      <c r="Z58" s="262"/>
    </row>
    <row r="59" spans="1:31" ht="3" customHeight="1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</row>
    <row r="60" spans="1:31">
      <c r="A60" s="259" t="s">
        <v>207</v>
      </c>
      <c r="B60" s="259"/>
      <c r="C60" s="259"/>
      <c r="D60" s="259"/>
      <c r="E60" s="259"/>
      <c r="F60" s="259"/>
      <c r="G60" s="259"/>
      <c r="H60" s="259"/>
      <c r="I60" s="259"/>
      <c r="J60" s="259"/>
      <c r="K60" s="259"/>
      <c r="L60" s="259"/>
      <c r="M60" s="259"/>
      <c r="N60" s="259"/>
      <c r="O60" s="259"/>
      <c r="P60" s="259"/>
      <c r="Q60" s="259"/>
      <c r="R60" s="259"/>
      <c r="S60" s="259"/>
      <c r="T60" s="259"/>
      <c r="U60" s="259"/>
      <c r="V60" s="259"/>
      <c r="W60" s="259"/>
      <c r="X60" s="259"/>
      <c r="Y60" s="259"/>
      <c r="Z60" s="259"/>
    </row>
    <row r="61" spans="1:31" ht="58.5" customHeight="1">
      <c r="A61" s="252" t="s">
        <v>229</v>
      </c>
      <c r="B61" s="252"/>
      <c r="C61" s="252"/>
      <c r="D61" s="252"/>
      <c r="E61" s="252"/>
      <c r="F61" s="252"/>
      <c r="G61" s="252"/>
      <c r="H61" s="252"/>
      <c r="I61" s="252"/>
      <c r="J61" s="252"/>
      <c r="K61" s="252"/>
      <c r="L61" s="252"/>
      <c r="M61" s="252"/>
      <c r="N61" s="252"/>
      <c r="O61" s="252"/>
      <c r="P61" s="252"/>
      <c r="Q61" s="252"/>
      <c r="R61" s="252"/>
      <c r="S61" s="252"/>
      <c r="T61" s="252"/>
      <c r="U61" s="252"/>
      <c r="V61" s="252"/>
      <c r="W61" s="252"/>
      <c r="X61" s="252"/>
      <c r="Y61" s="252"/>
      <c r="Z61" s="252"/>
      <c r="AA61" s="252"/>
      <c r="AB61" s="252"/>
      <c r="AC61" s="252"/>
      <c r="AD61" s="252"/>
      <c r="AE61" s="252"/>
    </row>
    <row r="62" spans="1:31" ht="15" customHeight="1">
      <c r="A62" s="122" t="s">
        <v>71</v>
      </c>
      <c r="B62" s="122"/>
      <c r="C62" s="122"/>
      <c r="D62" s="122"/>
      <c r="E62" s="122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  <c r="Q62" s="239"/>
      <c r="R62" s="239"/>
      <c r="S62" s="239"/>
      <c r="T62" s="239"/>
      <c r="U62" s="239"/>
      <c r="V62" s="239"/>
      <c r="W62" s="239"/>
      <c r="X62" s="239"/>
      <c r="Y62" s="239"/>
      <c r="Z62" s="239"/>
    </row>
    <row r="63" spans="1:31">
      <c r="A63" s="122" t="s">
        <v>72</v>
      </c>
      <c r="B63" s="122"/>
      <c r="C63" s="122"/>
      <c r="D63" s="122"/>
      <c r="E63" s="122"/>
      <c r="F63" s="239"/>
      <c r="G63" s="239"/>
      <c r="H63" s="239"/>
      <c r="I63" s="239"/>
      <c r="J63" s="239"/>
      <c r="K63" s="239"/>
      <c r="L63" s="239"/>
      <c r="M63" s="239"/>
      <c r="N63" s="239"/>
      <c r="O63" s="239"/>
      <c r="P63" s="239"/>
      <c r="Q63" s="239"/>
      <c r="R63" s="239"/>
      <c r="S63" s="239"/>
      <c r="T63" s="239"/>
      <c r="U63" s="239"/>
      <c r="V63" s="239"/>
      <c r="W63" s="239"/>
      <c r="X63" s="239"/>
      <c r="Y63" s="239"/>
      <c r="Z63" s="239"/>
    </row>
    <row r="64" spans="1:31" ht="125.25" customHeight="1"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</row>
    <row r="65" spans="1:31">
      <c r="A65" s="255"/>
      <c r="B65" s="255"/>
      <c r="C65" s="255"/>
      <c r="D65" s="255"/>
      <c r="E65" s="255"/>
      <c r="F65" s="255"/>
      <c r="G65" s="255"/>
      <c r="H65" s="255"/>
      <c r="I65" s="258" t="str">
        <f ca="1">CONCATENATE(TEXT(TODAY(),"dd.mm.rrrr")," r.")</f>
        <v>02.02.2026 r.</v>
      </c>
      <c r="J65" s="258"/>
      <c r="K65" s="258"/>
      <c r="L65" s="258"/>
      <c r="M65" s="122"/>
      <c r="N65" s="122"/>
      <c r="O65" s="256" t="s">
        <v>54</v>
      </c>
      <c r="P65" s="256"/>
      <c r="Q65" s="256"/>
      <c r="R65" s="256"/>
      <c r="S65" s="256"/>
      <c r="T65" s="256"/>
      <c r="U65" s="256"/>
      <c r="V65" s="256"/>
      <c r="W65" s="256"/>
      <c r="X65" s="256"/>
      <c r="Y65" s="256"/>
      <c r="Z65" s="256"/>
    </row>
    <row r="66" spans="1:31" ht="24" customHeight="1">
      <c r="A66" s="82"/>
      <c r="B66" s="82"/>
      <c r="C66" s="82"/>
      <c r="D66" s="82"/>
      <c r="E66" s="82"/>
      <c r="F66" s="82"/>
      <c r="H66" s="94"/>
      <c r="I66" s="95" t="s">
        <v>265</v>
      </c>
      <c r="J66" s="82"/>
      <c r="K66" s="82"/>
      <c r="L66" s="82"/>
      <c r="M66" s="82"/>
      <c r="N66" s="84"/>
      <c r="O66" s="257" t="s">
        <v>53</v>
      </c>
      <c r="P66" s="257"/>
      <c r="Q66" s="257"/>
      <c r="R66" s="257"/>
      <c r="S66" s="257"/>
      <c r="T66" s="257"/>
      <c r="U66" s="257"/>
      <c r="V66" s="257"/>
      <c r="W66" s="257"/>
      <c r="X66" s="257"/>
      <c r="Y66" s="257"/>
      <c r="Z66" s="257"/>
    </row>
    <row r="67" spans="1:31" ht="18.75" customHeight="1">
      <c r="A67" s="253"/>
      <c r="B67" s="253"/>
      <c r="C67" s="253"/>
      <c r="D67" s="253"/>
      <c r="E67" s="253"/>
      <c r="F67" s="253"/>
      <c r="G67" s="253"/>
      <c r="H67" s="253"/>
      <c r="I67" s="253"/>
      <c r="J67" s="253"/>
      <c r="K67" s="253"/>
      <c r="L67" s="253"/>
      <c r="M67" s="253"/>
      <c r="N67" s="253"/>
      <c r="O67" s="253"/>
      <c r="P67" s="253"/>
      <c r="Q67" s="253"/>
      <c r="R67" s="253"/>
      <c r="S67" s="253"/>
      <c r="T67" s="253"/>
      <c r="U67" s="253"/>
      <c r="V67" s="253"/>
      <c r="W67" s="253"/>
      <c r="X67" s="253"/>
      <c r="Y67" s="253"/>
      <c r="Z67" s="253"/>
      <c r="AA67" s="253"/>
      <c r="AB67" s="253"/>
      <c r="AC67" s="253"/>
      <c r="AD67" s="253"/>
      <c r="AE67" s="253"/>
    </row>
    <row r="68" spans="1:31" ht="48" customHeight="1">
      <c r="A68" s="633" t="s">
        <v>345</v>
      </c>
      <c r="B68" s="633"/>
      <c r="C68" s="633"/>
      <c r="D68" s="633"/>
      <c r="E68" s="633"/>
      <c r="F68" s="633"/>
      <c r="G68" s="633"/>
      <c r="H68" s="633"/>
      <c r="I68" s="633"/>
      <c r="J68" s="633"/>
      <c r="K68" s="633"/>
      <c r="L68" s="633"/>
      <c r="M68" s="633"/>
      <c r="N68" s="633"/>
      <c r="O68" s="633"/>
      <c r="P68" s="633"/>
      <c r="Q68" s="633"/>
      <c r="R68" s="633"/>
      <c r="S68" s="633"/>
      <c r="T68" s="633"/>
      <c r="U68" s="633"/>
      <c r="V68" s="633"/>
      <c r="W68" s="633"/>
      <c r="X68" s="633"/>
      <c r="Y68" s="633"/>
      <c r="Z68" s="633"/>
    </row>
    <row r="69" spans="1:31" ht="24" customHeight="1">
      <c r="A69" s="254"/>
      <c r="B69" s="254"/>
      <c r="C69" s="254"/>
      <c r="D69" s="254"/>
      <c r="E69" s="254"/>
      <c r="F69" s="254"/>
      <c r="G69" s="254"/>
      <c r="H69" s="254"/>
      <c r="I69" s="254"/>
      <c r="J69" s="254"/>
      <c r="K69" s="254"/>
      <c r="L69" s="254"/>
      <c r="M69" s="254"/>
      <c r="N69" s="254"/>
      <c r="O69" s="254"/>
      <c r="P69" s="254"/>
      <c r="Q69" s="254"/>
      <c r="R69" s="254"/>
      <c r="S69" s="254"/>
      <c r="T69" s="254"/>
      <c r="U69" s="254"/>
      <c r="V69" s="254"/>
      <c r="W69" s="254"/>
      <c r="X69" s="254"/>
      <c r="Y69" s="254"/>
      <c r="Z69" s="254"/>
      <c r="AA69" s="254"/>
      <c r="AB69" s="254"/>
      <c r="AC69" s="254"/>
      <c r="AD69" s="254"/>
      <c r="AE69" s="254"/>
    </row>
    <row r="70" spans="1:31" ht="60" customHeight="1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31" ht="30" customHeight="1"/>
    <row r="72" spans="1:31">
      <c r="A72" s="17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/>
    <row r="74" spans="1:31"/>
    <row r="75" spans="1:31"/>
    <row r="76" spans="1:31"/>
    <row r="77" spans="1:31"/>
    <row r="78" spans="1:31"/>
    <row r="79" spans="1:31"/>
    <row r="80" spans="1:31"/>
    <row r="81" spans="2:3" ht="15" hidden="1" customHeight="1"/>
    <row r="82" spans="2:3"/>
    <row r="83" spans="2:3"/>
    <row r="86" spans="2:3"/>
    <row r="87" spans="2:3" hidden="1">
      <c r="B87" s="96"/>
      <c r="C87" s="96"/>
    </row>
    <row r="88" spans="2:3" hidden="1">
      <c r="B88" s="96"/>
      <c r="C88" s="96"/>
    </row>
    <row r="89" spans="2:3" hidden="1">
      <c r="B89" s="96"/>
      <c r="C89" s="96"/>
    </row>
    <row r="90" spans="2:3"/>
    <row r="91" spans="2:3"/>
    <row r="92" spans="2:3"/>
    <row r="93" spans="2:3"/>
    <row r="94" spans="2:3"/>
    <row r="95" spans="2:3"/>
    <row r="96" spans="2:3"/>
    <row r="97"/>
    <row r="98"/>
    <row r="99"/>
    <row r="100"/>
    <row r="101"/>
    <row r="102"/>
    <row r="103"/>
    <row r="104"/>
    <row r="105"/>
  </sheetData>
  <sheetProtection algorithmName="SHA-512" hashValue="fdWFjueyX5ox/azmS7KZ2GgEVFV7+0FTp3hT25pKK5oRy2KXJG/Z2dcLMxDSngcHrmZiHHYmMR9+rU29t3Vmcg==" saltValue="alGf6dkjSqE2d0G7Qmo3hQ==" spinCount="100000" sheet="1" formatRows="0"/>
  <mergeCells count="88">
    <mergeCell ref="A60:Z60"/>
    <mergeCell ref="A50:F50"/>
    <mergeCell ref="G50:K50"/>
    <mergeCell ref="L50:P50"/>
    <mergeCell ref="Q50:U50"/>
    <mergeCell ref="V50:Z50"/>
    <mergeCell ref="A51:F51"/>
    <mergeCell ref="G51:K51"/>
    <mergeCell ref="L51:P51"/>
    <mergeCell ref="Q51:U51"/>
    <mergeCell ref="V51:Z51"/>
    <mergeCell ref="A54:M54"/>
    <mergeCell ref="N54:Z54"/>
    <mergeCell ref="A55:M55"/>
    <mergeCell ref="N55:Z55"/>
    <mergeCell ref="A58:Z58"/>
    <mergeCell ref="A61:AE61"/>
    <mergeCell ref="A67:AE67"/>
    <mergeCell ref="A69:AE69"/>
    <mergeCell ref="A68:Z68"/>
    <mergeCell ref="F62:Z62"/>
    <mergeCell ref="F63:Z63"/>
    <mergeCell ref="A65:H65"/>
    <mergeCell ref="O65:Z65"/>
    <mergeCell ref="O66:Z66"/>
    <mergeCell ref="I65:L65"/>
    <mergeCell ref="A56:Z56"/>
    <mergeCell ref="A48:F48"/>
    <mergeCell ref="G48:K48"/>
    <mergeCell ref="L48:P48"/>
    <mergeCell ref="Q48:U48"/>
    <mergeCell ref="V48:Z48"/>
    <mergeCell ref="A49:F49"/>
    <mergeCell ref="G49:K49"/>
    <mergeCell ref="L49:P49"/>
    <mergeCell ref="Q49:U49"/>
    <mergeCell ref="V49:Z49"/>
    <mergeCell ref="A46:F46"/>
    <mergeCell ref="G46:K46"/>
    <mergeCell ref="L46:P46"/>
    <mergeCell ref="Q46:U46"/>
    <mergeCell ref="V46:Z46"/>
    <mergeCell ref="A47:F47"/>
    <mergeCell ref="G47:K47"/>
    <mergeCell ref="L47:P47"/>
    <mergeCell ref="Q47:U47"/>
    <mergeCell ref="V47:Z47"/>
    <mergeCell ref="A40:D40"/>
    <mergeCell ref="E40:Z40"/>
    <mergeCell ref="A43:F45"/>
    <mergeCell ref="G43:U43"/>
    <mergeCell ref="V43:Z44"/>
    <mergeCell ref="G44:K45"/>
    <mergeCell ref="L44:P45"/>
    <mergeCell ref="Q44:U45"/>
    <mergeCell ref="V45:Z45"/>
    <mergeCell ref="C35:F35"/>
    <mergeCell ref="J35:Z35"/>
    <mergeCell ref="A38:D38"/>
    <mergeCell ref="E38:Z38"/>
    <mergeCell ref="A39:D39"/>
    <mergeCell ref="E39:Z39"/>
    <mergeCell ref="L32:N32"/>
    <mergeCell ref="A34:I34"/>
    <mergeCell ref="J34:Z34"/>
    <mergeCell ref="U30:W30"/>
    <mergeCell ref="U28:W28"/>
    <mergeCell ref="A17:C17"/>
    <mergeCell ref="P17:R17"/>
    <mergeCell ref="A2:Z2"/>
    <mergeCell ref="A3:Z3"/>
    <mergeCell ref="A4:Z4"/>
    <mergeCell ref="A5:Z5"/>
    <mergeCell ref="P15:R15"/>
    <mergeCell ref="A16:Z16"/>
    <mergeCell ref="I17:K17"/>
    <mergeCell ref="P19:R19"/>
    <mergeCell ref="N22:P22"/>
    <mergeCell ref="V22:X22"/>
    <mergeCell ref="A25:C25"/>
    <mergeCell ref="G25:I25"/>
    <mergeCell ref="U25:W25"/>
    <mergeCell ref="O25:Q25"/>
    <mergeCell ref="A1:Z1"/>
    <mergeCell ref="A9:Z9"/>
    <mergeCell ref="A10:Z10"/>
    <mergeCell ref="A13:Z13"/>
    <mergeCell ref="A14:M14"/>
  </mergeCells>
  <conditionalFormatting sqref="A55">
    <cfRule type="cellIs" dxfId="124" priority="11" operator="equal">
      <formula>""</formula>
    </cfRule>
  </conditionalFormatting>
  <conditionalFormatting sqref="A58">
    <cfRule type="cellIs" dxfId="123" priority="8" operator="equal">
      <formula>""</formula>
    </cfRule>
  </conditionalFormatting>
  <conditionalFormatting sqref="A17:C17">
    <cfRule type="cellIs" dxfId="122" priority="24" operator="equal">
      <formula>""</formula>
    </cfRule>
  </conditionalFormatting>
  <conditionalFormatting sqref="A25:C25">
    <cfRule type="cellIs" dxfId="121" priority="21" operator="equal">
      <formula>""</formula>
    </cfRule>
  </conditionalFormatting>
  <conditionalFormatting sqref="C35">
    <cfRule type="cellIs" dxfId="120" priority="14" operator="equal">
      <formula>""</formula>
    </cfRule>
  </conditionalFormatting>
  <conditionalFormatting sqref="E38:E40">
    <cfRule type="cellIs" dxfId="119" priority="12" operator="equal">
      <formula>""</formula>
    </cfRule>
  </conditionalFormatting>
  <conditionalFormatting sqref="F62:F63">
    <cfRule type="cellIs" dxfId="118" priority="7" operator="equal">
      <formula>""</formula>
    </cfRule>
  </conditionalFormatting>
  <conditionalFormatting sqref="G47:G51 L47:L51 Q47:Q51">
    <cfRule type="cellIs" dxfId="117" priority="9" operator="equal">
      <formula>""</formula>
    </cfRule>
  </conditionalFormatting>
  <conditionalFormatting sqref="I17:K17">
    <cfRule type="cellIs" dxfId="116" priority="2" operator="equal">
      <formula>""</formula>
    </cfRule>
  </conditionalFormatting>
  <conditionalFormatting sqref="J34:J35">
    <cfRule type="cellIs" dxfId="115" priority="13" operator="equal">
      <formula>""</formula>
    </cfRule>
  </conditionalFormatting>
  <conditionalFormatting sqref="L32:N32">
    <cfRule type="cellIs" dxfId="114" priority="15" operator="equal">
      <formula>""</formula>
    </cfRule>
  </conditionalFormatting>
  <conditionalFormatting sqref="N55">
    <cfRule type="cellIs" dxfId="113" priority="10" operator="equal">
      <formula>""</formula>
    </cfRule>
  </conditionalFormatting>
  <conditionalFormatting sqref="O25">
    <cfRule type="cellIs" dxfId="112" priority="1" operator="equal">
      <formula>""</formula>
    </cfRule>
  </conditionalFormatting>
  <conditionalFormatting sqref="P15:R15">
    <cfRule type="cellIs" dxfId="111" priority="25" operator="equal">
      <formula>""</formula>
    </cfRule>
  </conditionalFormatting>
  <conditionalFormatting sqref="P19:R19">
    <cfRule type="cellIs" dxfId="110" priority="22" operator="equal">
      <formula>""</formula>
    </cfRule>
  </conditionalFormatting>
  <conditionalFormatting sqref="U30">
    <cfRule type="cellIs" dxfId="109" priority="3" operator="equal">
      <formula>""</formula>
    </cfRule>
  </conditionalFormatting>
  <conditionalFormatting sqref="AH41">
    <cfRule type="expression" dxfId="108" priority="27">
      <formula>AH39="niezgodność z poz. b)"</formula>
    </cfRule>
  </conditionalFormatting>
  <dataValidations count="1">
    <dataValidation type="whole" operator="greaterThan" allowBlank="1" showInputMessage="1" showErrorMessage="1" sqref="U30:W30 P15:R15" xr:uid="{2C96B02A-7745-4B42-8405-5FEA3F52B9BC}">
      <formula1>0</formula1>
    </dataValidation>
  </dataValidations>
  <printOptions horizontalCentered="1"/>
  <pageMargins left="0.70866141732283472" right="0.59055118110236227" top="0.59055118110236227" bottom="0.59055118110236227" header="0.31496062992125984" footer="0.31496062992125984"/>
  <pageSetup paperSize="9" scale="95" orientation="portrait" r:id="rId1"/>
  <headerFooter>
    <oddFooter>&amp;C&amp;"Arial,Normalny"&amp;8Strona &amp;P z &amp;N&amp;R&amp;"Arial,Normalny"&amp;8v2026-1</oddFooter>
  </headerFooter>
  <rowBreaks count="1" manualBreakCount="1">
    <brk id="51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85DAC-14D3-46AE-8DD8-15080841E59B}">
  <dimension ref="A1:AE111"/>
  <sheetViews>
    <sheetView zoomScaleNormal="100" zoomScaleSheetLayoutView="100" workbookViewId="0">
      <selection activeCell="A9" sqref="A9:AA9"/>
    </sheetView>
  </sheetViews>
  <sheetFormatPr defaultColWidth="0" defaultRowHeight="13.8" zeroHeight="1"/>
  <cols>
    <col min="1" max="27" width="3.33203125" style="19" customWidth="1"/>
    <col min="28" max="28" width="4.44140625" style="19" customWidth="1"/>
    <col min="29" max="16384" width="9.109375" style="19" hidden="1"/>
  </cols>
  <sheetData>
    <row r="1" spans="1:27" ht="33.6" customHeight="1">
      <c r="A1" s="333" t="s">
        <v>161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</row>
    <row r="2" spans="1:27">
      <c r="A2" s="329" t="s">
        <v>42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103"/>
    </row>
    <row r="3" spans="1:27" ht="15" customHeight="1">
      <c r="A3" s="330" t="s">
        <v>347</v>
      </c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0"/>
      <c r="AA3" s="35"/>
    </row>
    <row r="4" spans="1:27">
      <c r="A4" s="330" t="s">
        <v>0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5"/>
    </row>
    <row r="5" spans="1:27" ht="14.25" customHeight="1">
      <c r="A5" s="331" t="s">
        <v>1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130"/>
    </row>
    <row r="6" spans="1:27" ht="3" customHeight="1"/>
    <row r="7" spans="1:27" ht="4.05" customHeight="1">
      <c r="AA7" s="98"/>
    </row>
    <row r="8" spans="1:27" ht="3" customHeight="1"/>
    <row r="9" spans="1:27" ht="45" customHeight="1">
      <c r="A9" s="278" t="str">
        <f>IF(Instrukcja!E5="","",Instrukcja!E5)</f>
        <v/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</row>
    <row r="10" spans="1:27" ht="12" customHeight="1">
      <c r="A10" s="345" t="s">
        <v>2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345"/>
      <c r="Z10" s="345"/>
      <c r="AA10" s="102"/>
    </row>
    <row r="11" spans="1:27" ht="3" customHeight="1"/>
    <row r="12" spans="1:27" s="20" customFormat="1">
      <c r="A12" s="131" t="s">
        <v>3</v>
      </c>
    </row>
    <row r="13" spans="1:27" ht="18.75" customHeight="1">
      <c r="A13" s="346" t="s">
        <v>198</v>
      </c>
      <c r="B13" s="346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6"/>
      <c r="Z13" s="346"/>
      <c r="AA13" s="132"/>
    </row>
    <row r="14" spans="1:27" ht="12" customHeight="1">
      <c r="A14" s="290" t="s">
        <v>4</v>
      </c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7"/>
    </row>
    <row r="15" spans="1:27" ht="13.95" customHeight="1">
      <c r="A15" s="21"/>
      <c r="B15" s="20"/>
      <c r="C15" s="20"/>
      <c r="D15" s="20"/>
      <c r="E15" s="20"/>
      <c r="F15" s="20"/>
      <c r="P15" s="291"/>
      <c r="Q15" s="291"/>
      <c r="R15" s="291"/>
      <c r="S15" s="61" t="s">
        <v>9</v>
      </c>
      <c r="T15" s="58"/>
    </row>
    <row r="16" spans="1:27" ht="3" customHeight="1"/>
    <row r="17" spans="1:28" ht="30" customHeight="1">
      <c r="A17" s="336" t="s">
        <v>43</v>
      </c>
      <c r="B17" s="336"/>
      <c r="C17" s="336"/>
      <c r="D17" s="336"/>
      <c r="E17" s="336"/>
      <c r="F17" s="336"/>
      <c r="G17" s="336"/>
      <c r="H17" s="336"/>
      <c r="I17" s="336"/>
      <c r="J17" s="336"/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104"/>
    </row>
    <row r="18" spans="1:28" ht="13.95" customHeight="1">
      <c r="A18" s="337"/>
      <c r="B18" s="337"/>
      <c r="C18" s="337"/>
      <c r="D18" s="155" t="s">
        <v>227</v>
      </c>
      <c r="E18" s="58"/>
      <c r="F18" s="58"/>
      <c r="G18" s="58"/>
      <c r="H18" s="58"/>
      <c r="J18" s="263"/>
      <c r="K18" s="264"/>
      <c r="L18" s="265"/>
      <c r="M18" s="58" t="s">
        <v>224</v>
      </c>
      <c r="N18" s="58"/>
      <c r="O18" s="58"/>
      <c r="P18" s="338" t="str">
        <f>IF(AND(A18&lt;&gt;"",J18&lt;&gt;""),((A18*J18)/60),"")</f>
        <v/>
      </c>
      <c r="Q18" s="338"/>
      <c r="R18" s="338"/>
      <c r="S18" s="58" t="s">
        <v>9</v>
      </c>
      <c r="T18" s="58"/>
      <c r="U18" s="58"/>
      <c r="V18" s="58"/>
      <c r="W18" s="58"/>
      <c r="X18" s="58"/>
      <c r="Y18" s="58"/>
      <c r="Z18" s="58"/>
      <c r="AA18" s="58"/>
    </row>
    <row r="19" spans="1:28" ht="3" customHeight="1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</row>
    <row r="20" spans="1:28" ht="13.95" customHeight="1">
      <c r="A20" s="58" t="s">
        <v>10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339"/>
      <c r="Q20" s="339"/>
      <c r="R20" s="339"/>
      <c r="S20" s="58" t="s">
        <v>185</v>
      </c>
      <c r="T20" s="58"/>
      <c r="U20" s="58"/>
      <c r="V20" s="58"/>
      <c r="W20" s="58"/>
      <c r="X20" s="58"/>
      <c r="Y20" s="58"/>
      <c r="Z20" s="58"/>
      <c r="AA20" s="58"/>
    </row>
    <row r="21" spans="1:28" ht="24" customHeight="1">
      <c r="A21" s="252" t="s">
        <v>44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2"/>
      <c r="Y21" s="252"/>
      <c r="Z21" s="252"/>
      <c r="AA21" s="98"/>
    </row>
    <row r="22" spans="1:28" ht="3" customHeight="1"/>
    <row r="23" spans="1:28" ht="13.95" customHeight="1">
      <c r="A23" s="133" t="s">
        <v>200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7"/>
      <c r="N23" s="288" t="str">
        <f>IF(AND(A18&lt;&gt;"",J18&lt;&gt;""),((P15*P20)+A18),"")</f>
        <v/>
      </c>
      <c r="O23" s="288"/>
      <c r="P23" s="288"/>
      <c r="Q23" s="135" t="s">
        <v>184</v>
      </c>
      <c r="R23" s="133"/>
      <c r="T23" s="133"/>
      <c r="U23" s="133"/>
      <c r="V23" s="289" t="str">
        <f>IF(AND(P15&lt;&gt;"",P18&lt;&gt;""),(P15+P18),"")</f>
        <v/>
      </c>
      <c r="W23" s="289"/>
      <c r="X23" s="289"/>
      <c r="Y23" s="135" t="s">
        <v>9</v>
      </c>
      <c r="Z23" s="136"/>
      <c r="AA23" s="136"/>
    </row>
    <row r="24" spans="1:28" ht="3" customHeight="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</row>
    <row r="25" spans="1:28">
      <c r="A25" s="133" t="s">
        <v>175</v>
      </c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58"/>
      <c r="Y25" s="58"/>
      <c r="Z25" s="58"/>
      <c r="AA25" s="58"/>
    </row>
    <row r="26" spans="1:28" ht="13.95" customHeight="1">
      <c r="A26" s="334"/>
      <c r="B26" s="334"/>
      <c r="C26" s="334"/>
      <c r="D26" s="156" t="s">
        <v>205</v>
      </c>
      <c r="E26" s="133"/>
      <c r="F26" s="133"/>
      <c r="G26" s="335" t="str">
        <f>IF(AND(A26&lt;&gt;""),(A26/365),"")</f>
        <v/>
      </c>
      <c r="H26" s="335"/>
      <c r="I26" s="335"/>
      <c r="J26" s="156" t="s">
        <v>227</v>
      </c>
      <c r="K26" s="133"/>
      <c r="L26" s="133"/>
      <c r="M26" s="133"/>
      <c r="N26" s="133"/>
      <c r="O26" s="133"/>
      <c r="P26" s="269"/>
      <c r="Q26" s="270"/>
      <c r="R26" s="271"/>
      <c r="S26" s="133" t="s">
        <v>223</v>
      </c>
      <c r="V26" s="289" t="str">
        <f>IF(AND(G26&lt;&gt;"",P26&lt;&gt;""),((G26*P26)/60),"")</f>
        <v/>
      </c>
      <c r="W26" s="289"/>
      <c r="X26" s="289"/>
      <c r="Y26" s="135" t="s">
        <v>9</v>
      </c>
      <c r="Z26" s="58"/>
      <c r="AA26" s="58"/>
    </row>
    <row r="27" spans="1:28" s="149" customFormat="1" ht="13.95" customHeight="1">
      <c r="A27" s="133" t="s">
        <v>217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</row>
    <row r="28" spans="1:28" ht="13.95" customHeight="1">
      <c r="A28" s="148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289" t="str">
        <f>IF(AND(V23&lt;&gt;"",V26&lt;&gt;""),(V23+V26),"")</f>
        <v/>
      </c>
      <c r="O28" s="289"/>
      <c r="P28" s="289"/>
      <c r="Q28" s="133" t="s">
        <v>9</v>
      </c>
      <c r="R28" s="148"/>
      <c r="S28" s="133"/>
      <c r="T28" s="133"/>
      <c r="U28" s="133"/>
      <c r="V28" s="133"/>
      <c r="W28" s="133"/>
      <c r="X28" s="133"/>
      <c r="Y28" s="133"/>
      <c r="Z28" s="133"/>
      <c r="AA28" s="58"/>
    </row>
    <row r="29" spans="1:28" ht="20.25" customHeight="1">
      <c r="A29" s="31" t="s">
        <v>11</v>
      </c>
    </row>
    <row r="30" spans="1:28" s="23" customFormat="1" ht="16.5" customHeight="1">
      <c r="A30" s="346" t="s">
        <v>209</v>
      </c>
      <c r="B30" s="346"/>
      <c r="C30" s="346"/>
      <c r="D30" s="346"/>
      <c r="E30" s="346"/>
      <c r="F30" s="346"/>
      <c r="G30" s="346"/>
      <c r="H30" s="346"/>
      <c r="I30" s="346"/>
      <c r="J30" s="346"/>
      <c r="K30" s="346"/>
      <c r="L30" s="346"/>
      <c r="M30" s="346"/>
      <c r="N30" s="346"/>
      <c r="O30" s="346"/>
      <c r="P30" s="346"/>
      <c r="Q30" s="346"/>
      <c r="R30" s="346"/>
      <c r="S30" s="346"/>
      <c r="T30" s="346"/>
      <c r="U30" s="346"/>
      <c r="V30" s="346"/>
      <c r="W30" s="346"/>
      <c r="X30" s="346"/>
      <c r="Y30" s="346"/>
      <c r="Z30" s="346"/>
      <c r="AA30" s="346"/>
      <c r="AB30" s="346"/>
    </row>
    <row r="31" spans="1:28">
      <c r="A31" s="290" t="s">
        <v>4</v>
      </c>
      <c r="B31" s="290"/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290"/>
      <c r="AA31" s="27"/>
    </row>
    <row r="32" spans="1:28" ht="13.95" customHeight="1">
      <c r="A32" s="21"/>
      <c r="B32" s="20"/>
      <c r="C32" s="20"/>
      <c r="D32" s="20"/>
      <c r="E32" s="20"/>
      <c r="F32" s="20"/>
      <c r="P32" s="291"/>
      <c r="Q32" s="291"/>
      <c r="R32" s="291"/>
      <c r="S32" s="61" t="s">
        <v>9</v>
      </c>
      <c r="T32" s="58"/>
    </row>
    <row r="33" spans="1:30" s="138" customFormat="1" ht="29.25" customHeight="1">
      <c r="A33" s="292" t="s">
        <v>210</v>
      </c>
      <c r="B33" s="292"/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O33" s="292"/>
      <c r="P33" s="292"/>
      <c r="Q33" s="292"/>
      <c r="R33" s="292"/>
      <c r="S33" s="292"/>
      <c r="T33" s="292"/>
      <c r="U33" s="292"/>
      <c r="V33" s="292"/>
      <c r="W33" s="292"/>
      <c r="X33" s="292"/>
      <c r="Y33" s="292"/>
      <c r="Z33" s="292"/>
      <c r="AA33" s="140"/>
    </row>
    <row r="34" spans="1:30" s="138" customFormat="1" ht="12.75" customHeight="1">
      <c r="A34" s="290" t="s">
        <v>4</v>
      </c>
      <c r="B34" s="290"/>
      <c r="C34" s="290"/>
      <c r="D34" s="290"/>
      <c r="E34" s="290"/>
      <c r="F34" s="290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0"/>
      <c r="T34" s="290"/>
      <c r="U34" s="290"/>
      <c r="V34" s="290"/>
      <c r="W34" s="290"/>
      <c r="X34" s="290"/>
      <c r="Y34" s="290"/>
      <c r="Z34" s="290"/>
      <c r="AA34" s="27"/>
    </row>
    <row r="35" spans="1:30" ht="13.95" customHeight="1">
      <c r="A35" s="339"/>
      <c r="B35" s="339"/>
      <c r="C35" s="339"/>
      <c r="D35" s="155" t="s">
        <v>227</v>
      </c>
      <c r="E35" s="58"/>
      <c r="F35" s="58"/>
      <c r="G35" s="58"/>
      <c r="H35" s="58"/>
      <c r="J35" s="263"/>
      <c r="K35" s="264"/>
      <c r="L35" s="265"/>
      <c r="M35" s="58"/>
      <c r="N35" s="58"/>
      <c r="O35" s="58" t="s">
        <v>224</v>
      </c>
      <c r="R35" s="338" t="str">
        <f>IF(AND(A35&lt;&gt;"",J35&lt;&gt;""),((A35*J35)/60),"")</f>
        <v/>
      </c>
      <c r="S35" s="338"/>
      <c r="T35" s="338"/>
      <c r="U35" s="58" t="s">
        <v>9</v>
      </c>
      <c r="V35" s="58"/>
    </row>
    <row r="36" spans="1:30" ht="2.25" customHeight="1"/>
    <row r="37" spans="1:30" ht="13.95" customHeight="1">
      <c r="A37" s="58" t="s">
        <v>211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139"/>
      <c r="R37" s="339"/>
      <c r="S37" s="339"/>
      <c r="T37" s="339"/>
      <c r="U37" s="58" t="s">
        <v>185</v>
      </c>
      <c r="V37" s="58"/>
    </row>
    <row r="38" spans="1:30" ht="24" customHeight="1">
      <c r="A38" s="252" t="s">
        <v>44</v>
      </c>
      <c r="B38" s="252"/>
      <c r="C38" s="252"/>
      <c r="D38" s="252"/>
      <c r="E38" s="252"/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98"/>
    </row>
    <row r="39" spans="1:30" ht="2.2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</row>
    <row r="40" spans="1:30" ht="13.95" customHeight="1">
      <c r="A40" s="133" t="s">
        <v>212</v>
      </c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7"/>
      <c r="P40" s="272" t="str">
        <f>IF(AND(P32&lt;&gt;"",R37&lt;&gt;""),((P32*R37)+A35),"")</f>
        <v/>
      </c>
      <c r="Q40" s="273"/>
      <c r="R40" s="274"/>
      <c r="S40" s="135" t="s">
        <v>184</v>
      </c>
      <c r="U40" s="133"/>
      <c r="V40" s="133"/>
      <c r="W40" s="133"/>
      <c r="X40" s="275" t="str">
        <f>IF(AND(P32&lt;&gt;"",R35&lt;&gt;""),(P32+R35),"")</f>
        <v/>
      </c>
      <c r="Y40" s="276"/>
      <c r="Z40" s="277"/>
      <c r="AA40" s="135" t="s">
        <v>9</v>
      </c>
      <c r="AC40" s="135" t="s">
        <v>9</v>
      </c>
      <c r="AD40" s="136"/>
    </row>
    <row r="41" spans="1:30" ht="3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</row>
    <row r="42" spans="1:30">
      <c r="A42" s="133" t="s">
        <v>208</v>
      </c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58"/>
      <c r="Y42" s="58"/>
      <c r="Z42" s="58"/>
      <c r="AA42" s="58"/>
    </row>
    <row r="43" spans="1:30" ht="13.95" customHeight="1">
      <c r="A43" s="334"/>
      <c r="B43" s="334"/>
      <c r="C43" s="334"/>
      <c r="D43" s="135" t="s">
        <v>205</v>
      </c>
      <c r="E43" s="133"/>
      <c r="F43" s="133"/>
      <c r="G43" s="335" t="str">
        <f>IF(AND(A43&lt;&gt;""),(A43/365),"")</f>
        <v/>
      </c>
      <c r="H43" s="335"/>
      <c r="I43" s="335"/>
      <c r="J43" s="156" t="s">
        <v>227</v>
      </c>
      <c r="K43" s="133"/>
      <c r="L43" s="133"/>
      <c r="M43" s="133"/>
      <c r="N43" s="133"/>
      <c r="O43" s="133"/>
      <c r="P43" s="269"/>
      <c r="Q43" s="270"/>
      <c r="R43" s="271"/>
      <c r="S43" s="133" t="s">
        <v>223</v>
      </c>
      <c r="V43" s="266" t="str">
        <f>IF(AND(G43&lt;&gt;"",P43&lt;&gt;""),((G43*P43)/60),"")</f>
        <v/>
      </c>
      <c r="W43" s="267"/>
      <c r="X43" s="268"/>
      <c r="Y43" s="135" t="s">
        <v>9</v>
      </c>
      <c r="AA43" s="58"/>
    </row>
    <row r="44" spans="1:30" ht="3" customHeight="1">
      <c r="T44" s="24"/>
    </row>
    <row r="45" spans="1:30" ht="3" customHeight="1">
      <c r="A45" s="133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</row>
    <row r="46" spans="1:30">
      <c r="A46" s="133" t="s">
        <v>216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</row>
    <row r="47" spans="1:30" ht="13.95" customHeight="1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344" t="str">
        <f>IF(AND(X40&lt;&gt;"",V43&lt;&gt;""),(X40+V43),"")</f>
        <v/>
      </c>
      <c r="O47" s="344"/>
      <c r="P47" s="344"/>
      <c r="Q47" s="133" t="s">
        <v>9</v>
      </c>
      <c r="R47" s="133"/>
      <c r="S47" s="133"/>
      <c r="T47" s="133"/>
      <c r="U47" s="133"/>
      <c r="V47" s="133"/>
      <c r="W47" s="133"/>
      <c r="X47" s="133"/>
      <c r="Y47" s="133"/>
      <c r="Z47" s="133"/>
    </row>
    <row r="48" spans="1:30" s="150" customFormat="1" ht="30" customHeight="1">
      <c r="A48" s="342" t="s">
        <v>222</v>
      </c>
      <c r="B48" s="342"/>
      <c r="C48" s="342"/>
      <c r="D48" s="342"/>
      <c r="E48" s="342"/>
      <c r="F48" s="342"/>
      <c r="G48" s="342"/>
      <c r="H48" s="342"/>
      <c r="I48" s="342"/>
      <c r="J48" s="342"/>
      <c r="K48" s="342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2"/>
      <c r="W48" s="342"/>
      <c r="X48" s="342"/>
      <c r="Y48" s="342"/>
      <c r="Z48" s="342"/>
      <c r="AA48" s="342"/>
      <c r="AB48" s="342"/>
    </row>
    <row r="49" spans="1:27" s="150" customFormat="1" ht="13.95" customHeight="1">
      <c r="A49" s="148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344" t="str">
        <f>IF(AND(N28&lt;&gt;"",N47&lt;&gt;""),(N47-N28),"")</f>
        <v/>
      </c>
      <c r="O49" s="344"/>
      <c r="P49" s="344"/>
      <c r="Q49" s="148" t="s">
        <v>9</v>
      </c>
      <c r="R49" s="148"/>
      <c r="S49" s="148"/>
      <c r="T49" s="148"/>
      <c r="U49" s="148"/>
      <c r="V49" s="148"/>
      <c r="W49" s="148"/>
      <c r="X49" s="148"/>
      <c r="Y49" s="148"/>
      <c r="Z49" s="148"/>
    </row>
    <row r="50" spans="1:27" ht="20.25" customHeight="1">
      <c r="A50" s="31" t="s">
        <v>12</v>
      </c>
    </row>
    <row r="51" spans="1:27" ht="13.95" customHeight="1">
      <c r="A51" s="279" t="s">
        <v>13</v>
      </c>
      <c r="B51" s="279"/>
      <c r="C51" s="279"/>
      <c r="D51" s="279"/>
      <c r="E51" s="279"/>
      <c r="F51" s="279"/>
      <c r="G51" s="279"/>
      <c r="H51" s="279"/>
      <c r="I51" s="279"/>
      <c r="J51" s="280"/>
      <c r="K51" s="280"/>
      <c r="L51" s="280"/>
      <c r="M51" s="280"/>
      <c r="N51" s="280"/>
      <c r="O51" s="280"/>
      <c r="P51" s="280"/>
      <c r="Q51" s="280"/>
      <c r="R51" s="280"/>
      <c r="S51" s="280"/>
      <c r="T51" s="280"/>
      <c r="U51" s="280"/>
      <c r="V51" s="280"/>
      <c r="W51" s="280"/>
      <c r="X51" s="280"/>
      <c r="Y51" s="280"/>
      <c r="Z51" s="280"/>
      <c r="AA51" s="99"/>
    </row>
    <row r="52" spans="1:27" ht="13.95" customHeight="1">
      <c r="A52" s="62" t="s">
        <v>14</v>
      </c>
      <c r="B52" s="62"/>
      <c r="C52" s="280"/>
      <c r="D52" s="280"/>
      <c r="E52" s="280"/>
      <c r="F52" s="280"/>
      <c r="G52" s="62" t="s">
        <v>45</v>
      </c>
      <c r="H52" s="62"/>
      <c r="I52" s="62"/>
      <c r="J52" s="280"/>
      <c r="K52" s="280"/>
      <c r="L52" s="280"/>
      <c r="M52" s="280"/>
      <c r="N52" s="280"/>
      <c r="O52" s="280"/>
      <c r="P52" s="280"/>
      <c r="Q52" s="280"/>
      <c r="R52" s="280"/>
      <c r="S52" s="280"/>
      <c r="T52" s="280"/>
      <c r="U52" s="280"/>
      <c r="V52" s="280"/>
      <c r="W52" s="280"/>
      <c r="X52" s="280"/>
      <c r="Y52" s="280"/>
      <c r="Z52" s="280"/>
      <c r="AA52" s="99"/>
    </row>
    <row r="53" spans="1:27" ht="3" customHeight="1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</row>
    <row r="54" spans="1:27" s="25" customFormat="1" ht="13.95" customHeight="1">
      <c r="A54" s="66" t="s">
        <v>213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347"/>
      <c r="M54" s="347"/>
      <c r="N54" s="347"/>
      <c r="O54" s="57" t="s">
        <v>185</v>
      </c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</row>
    <row r="55" spans="1:27" ht="3" customHeight="1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</row>
    <row r="56" spans="1:27">
      <c r="A56" s="58" t="s">
        <v>15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</row>
    <row r="57" spans="1:27" ht="13.95" customHeight="1">
      <c r="A57" s="340" t="s">
        <v>16</v>
      </c>
      <c r="B57" s="340"/>
      <c r="C57" s="340"/>
      <c r="D57" s="340"/>
      <c r="E57" s="280"/>
      <c r="F57" s="280"/>
      <c r="G57" s="280"/>
      <c r="H57" s="280"/>
      <c r="I57" s="280"/>
      <c r="J57" s="280"/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99"/>
    </row>
    <row r="58" spans="1:27" ht="13.95" customHeight="1">
      <c r="A58" s="340" t="s">
        <v>17</v>
      </c>
      <c r="B58" s="340"/>
      <c r="C58" s="340"/>
      <c r="D58" s="340"/>
      <c r="E58" s="280"/>
      <c r="F58" s="280"/>
      <c r="G58" s="280"/>
      <c r="H58" s="280"/>
      <c r="I58" s="280"/>
      <c r="J58" s="280"/>
      <c r="K58" s="280"/>
      <c r="L58" s="280"/>
      <c r="M58" s="280"/>
      <c r="N58" s="280"/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99"/>
    </row>
    <row r="59" spans="1:27" ht="13.95" customHeight="1">
      <c r="A59" s="340" t="s">
        <v>18</v>
      </c>
      <c r="B59" s="340"/>
      <c r="C59" s="340"/>
      <c r="D59" s="340"/>
      <c r="E59" s="280"/>
      <c r="F59" s="280"/>
      <c r="G59" s="280"/>
      <c r="H59" s="280"/>
      <c r="I59" s="280"/>
      <c r="J59" s="280"/>
      <c r="K59" s="280"/>
      <c r="L59" s="280"/>
      <c r="M59" s="280"/>
      <c r="N59" s="280"/>
      <c r="O59" s="280"/>
      <c r="P59" s="280"/>
      <c r="Q59" s="280"/>
      <c r="R59" s="280"/>
      <c r="S59" s="280"/>
      <c r="T59" s="280"/>
      <c r="U59" s="280"/>
      <c r="V59" s="280"/>
      <c r="W59" s="280"/>
      <c r="X59" s="280"/>
      <c r="Y59" s="280"/>
      <c r="Z59" s="280"/>
      <c r="AA59" s="99"/>
    </row>
    <row r="60" spans="1:27" ht="19.5" customHeight="1">
      <c r="A60" s="31" t="s">
        <v>46</v>
      </c>
    </row>
    <row r="61" spans="1:27">
      <c r="A61" s="341" t="s">
        <v>19</v>
      </c>
      <c r="B61" s="341"/>
      <c r="C61" s="341"/>
      <c r="D61" s="341"/>
      <c r="E61" s="341"/>
      <c r="F61" s="341"/>
      <c r="G61" s="341"/>
      <c r="H61" s="341"/>
      <c r="I61" s="341"/>
      <c r="J61" s="341"/>
      <c r="K61" s="341" t="s">
        <v>20</v>
      </c>
      <c r="L61" s="341"/>
      <c r="M61" s="341"/>
      <c r="N61" s="341"/>
      <c r="O61" s="341"/>
      <c r="P61" s="341"/>
      <c r="Q61" s="341"/>
      <c r="R61" s="341"/>
      <c r="S61" s="341" t="s">
        <v>21</v>
      </c>
      <c r="T61" s="341"/>
      <c r="U61" s="341"/>
      <c r="V61" s="341"/>
      <c r="W61" s="341"/>
      <c r="X61" s="341"/>
      <c r="Y61" s="341"/>
      <c r="Z61" s="341"/>
      <c r="AA61" s="24"/>
    </row>
    <row r="62" spans="1:27" s="188" customFormat="1" ht="10.050000000000001" customHeight="1">
      <c r="A62" s="297">
        <v>1</v>
      </c>
      <c r="B62" s="297"/>
      <c r="C62" s="297"/>
      <c r="D62" s="297"/>
      <c r="E62" s="297"/>
      <c r="F62" s="297"/>
      <c r="G62" s="297"/>
      <c r="H62" s="297"/>
      <c r="I62" s="297"/>
      <c r="J62" s="297"/>
      <c r="K62" s="297">
        <v>2</v>
      </c>
      <c r="L62" s="297"/>
      <c r="M62" s="297"/>
      <c r="N62" s="297"/>
      <c r="O62" s="297"/>
      <c r="P62" s="297"/>
      <c r="Q62" s="297"/>
      <c r="R62" s="297"/>
      <c r="S62" s="297">
        <v>3</v>
      </c>
      <c r="T62" s="297"/>
      <c r="U62" s="297"/>
      <c r="V62" s="297"/>
      <c r="W62" s="297"/>
      <c r="X62" s="297"/>
      <c r="Y62" s="297"/>
      <c r="Z62" s="297"/>
      <c r="AA62" s="187"/>
    </row>
    <row r="63" spans="1:27" ht="15" customHeight="1">
      <c r="A63" s="310" t="s">
        <v>230</v>
      </c>
      <c r="B63" s="310"/>
      <c r="C63" s="310"/>
      <c r="D63" s="310"/>
      <c r="E63" s="310"/>
      <c r="F63" s="310"/>
      <c r="G63" s="310"/>
      <c r="H63" s="310"/>
      <c r="I63" s="310"/>
      <c r="J63" s="310"/>
      <c r="K63" s="311"/>
      <c r="L63" s="312"/>
      <c r="M63" s="312"/>
      <c r="N63" s="312"/>
      <c r="O63" s="312"/>
      <c r="P63" s="312"/>
      <c r="Q63" s="312"/>
      <c r="R63" s="313"/>
      <c r="S63" s="311"/>
      <c r="T63" s="312"/>
      <c r="U63" s="312"/>
      <c r="V63" s="312"/>
      <c r="W63" s="312"/>
      <c r="X63" s="312"/>
      <c r="Y63" s="312"/>
      <c r="Z63" s="313"/>
      <c r="AA63" s="142"/>
    </row>
    <row r="64" spans="1:27">
      <c r="A64" s="310"/>
      <c r="B64" s="310"/>
      <c r="C64" s="310"/>
      <c r="D64" s="310"/>
      <c r="E64" s="310"/>
      <c r="F64" s="310"/>
      <c r="G64" s="310"/>
      <c r="H64" s="310"/>
      <c r="I64" s="310"/>
      <c r="J64" s="310"/>
      <c r="K64" s="314"/>
      <c r="L64" s="315"/>
      <c r="M64" s="315"/>
      <c r="N64" s="315"/>
      <c r="O64" s="315"/>
      <c r="P64" s="315"/>
      <c r="Q64" s="315"/>
      <c r="R64" s="316"/>
      <c r="S64" s="320" t="s">
        <v>48</v>
      </c>
      <c r="T64" s="321"/>
      <c r="U64" s="321"/>
      <c r="V64" s="321"/>
      <c r="W64" s="321"/>
      <c r="X64" s="321"/>
      <c r="Y64" s="321"/>
      <c r="Z64" s="322"/>
      <c r="AA64" s="143"/>
    </row>
    <row r="65" spans="1:27">
      <c r="A65" s="310"/>
      <c r="B65" s="310"/>
      <c r="C65" s="310"/>
      <c r="D65" s="310"/>
      <c r="E65" s="310"/>
      <c r="F65" s="310"/>
      <c r="G65" s="310"/>
      <c r="H65" s="310"/>
      <c r="I65" s="310"/>
      <c r="J65" s="310"/>
      <c r="K65" s="317"/>
      <c r="L65" s="318"/>
      <c r="M65" s="318"/>
      <c r="N65" s="318"/>
      <c r="O65" s="318"/>
      <c r="P65" s="318"/>
      <c r="Q65" s="318"/>
      <c r="R65" s="319"/>
      <c r="S65" s="323" t="str">
        <f>IF(AND(K63&lt;&gt;"",S63&lt;&gt;""),(S63-K63),"")</f>
        <v/>
      </c>
      <c r="T65" s="324"/>
      <c r="U65" s="324"/>
      <c r="V65" s="324"/>
      <c r="W65" s="324"/>
      <c r="X65" s="324"/>
      <c r="Y65" s="324"/>
      <c r="Z65" s="325"/>
      <c r="AA65" s="24"/>
    </row>
    <row r="66" spans="1:27" ht="75" customHeight="1">
      <c r="A66" s="310" t="s">
        <v>47</v>
      </c>
      <c r="B66" s="310"/>
      <c r="C66" s="310"/>
      <c r="D66" s="310"/>
      <c r="E66" s="310"/>
      <c r="F66" s="310"/>
      <c r="G66" s="310"/>
      <c r="H66" s="310"/>
      <c r="I66" s="310"/>
      <c r="J66" s="310"/>
      <c r="K66" s="326"/>
      <c r="L66" s="327"/>
      <c r="M66" s="327"/>
      <c r="N66" s="327"/>
      <c r="O66" s="327"/>
      <c r="P66" s="327"/>
      <c r="Q66" s="327"/>
      <c r="R66" s="328"/>
      <c r="S66" s="326"/>
      <c r="T66" s="327"/>
      <c r="U66" s="327"/>
      <c r="V66" s="327"/>
      <c r="W66" s="327"/>
      <c r="X66" s="327"/>
      <c r="Y66" s="327"/>
      <c r="Z66" s="328"/>
      <c r="AA66" s="144"/>
    </row>
    <row r="67" spans="1:27" ht="22.5" customHeight="1">
      <c r="A67" s="31" t="s">
        <v>221</v>
      </c>
    </row>
    <row r="68" spans="1:27">
      <c r="A68" s="286" t="s">
        <v>23</v>
      </c>
      <c r="B68" s="286"/>
      <c r="C68" s="286"/>
      <c r="D68" s="286"/>
      <c r="E68" s="286"/>
      <c r="F68" s="286"/>
      <c r="G68" s="286" t="s">
        <v>233</v>
      </c>
      <c r="H68" s="286"/>
      <c r="I68" s="286"/>
      <c r="J68" s="286"/>
      <c r="K68" s="286"/>
      <c r="L68" s="286"/>
      <c r="M68" s="286"/>
      <c r="N68" s="286"/>
      <c r="O68" s="286"/>
      <c r="P68" s="286"/>
      <c r="Q68" s="298" t="s">
        <v>235</v>
      </c>
      <c r="R68" s="299"/>
      <c r="S68" s="299"/>
      <c r="T68" s="299"/>
      <c r="U68" s="299"/>
      <c r="V68" s="299"/>
      <c r="W68" s="299"/>
      <c r="X68" s="299"/>
      <c r="Y68" s="299"/>
      <c r="Z68" s="300"/>
      <c r="AA68" s="24"/>
    </row>
    <row r="69" spans="1:27" ht="21.75" customHeight="1">
      <c r="A69" s="286"/>
      <c r="B69" s="286"/>
      <c r="C69" s="286"/>
      <c r="D69" s="286"/>
      <c r="E69" s="286"/>
      <c r="F69" s="286"/>
      <c r="G69" s="286"/>
      <c r="H69" s="286"/>
      <c r="I69" s="286"/>
      <c r="J69" s="286"/>
      <c r="K69" s="286"/>
      <c r="L69" s="286"/>
      <c r="M69" s="286"/>
      <c r="N69" s="286"/>
      <c r="O69" s="286"/>
      <c r="P69" s="286"/>
      <c r="Q69" s="301"/>
      <c r="R69" s="302"/>
      <c r="S69" s="302"/>
      <c r="T69" s="302"/>
      <c r="U69" s="302"/>
      <c r="V69" s="302"/>
      <c r="W69" s="302"/>
      <c r="X69" s="302"/>
      <c r="Y69" s="302"/>
      <c r="Z69" s="303"/>
      <c r="AA69" s="143"/>
    </row>
    <row r="70" spans="1:27" ht="15" customHeight="1">
      <c r="A70" s="286"/>
      <c r="B70" s="286"/>
      <c r="C70" s="286"/>
      <c r="D70" s="286"/>
      <c r="E70" s="286"/>
      <c r="F70" s="286"/>
      <c r="G70" s="286" t="s">
        <v>38</v>
      </c>
      <c r="H70" s="286"/>
      <c r="I70" s="286"/>
      <c r="J70" s="286"/>
      <c r="K70" s="286"/>
      <c r="L70" s="295" t="s">
        <v>231</v>
      </c>
      <c r="M70" s="295"/>
      <c r="N70" s="295"/>
      <c r="O70" s="295"/>
      <c r="P70" s="295"/>
      <c r="Q70" s="296" t="s">
        <v>27</v>
      </c>
      <c r="R70" s="296"/>
      <c r="S70" s="296"/>
      <c r="T70" s="296"/>
      <c r="U70" s="296"/>
      <c r="V70" s="296"/>
      <c r="W70" s="296"/>
      <c r="X70" s="296"/>
      <c r="Y70" s="296"/>
      <c r="Z70" s="296"/>
      <c r="AA70" s="145"/>
    </row>
    <row r="71" spans="1:27">
      <c r="A71" s="286"/>
      <c r="B71" s="286"/>
      <c r="C71" s="286"/>
      <c r="D71" s="286"/>
      <c r="E71" s="286"/>
      <c r="F71" s="286"/>
      <c r="G71" s="286"/>
      <c r="H71" s="286"/>
      <c r="I71" s="286"/>
      <c r="J71" s="286"/>
      <c r="K71" s="286"/>
      <c r="L71" s="295"/>
      <c r="M71" s="295"/>
      <c r="N71" s="295"/>
      <c r="O71" s="295"/>
      <c r="P71" s="295"/>
      <c r="Q71" s="296"/>
      <c r="R71" s="296"/>
      <c r="S71" s="296"/>
      <c r="T71" s="296"/>
      <c r="U71" s="296"/>
      <c r="V71" s="296"/>
      <c r="W71" s="296"/>
      <c r="X71" s="296"/>
      <c r="Y71" s="296"/>
      <c r="Z71" s="296"/>
      <c r="AA71" s="145"/>
    </row>
    <row r="72" spans="1:27">
      <c r="A72" s="286"/>
      <c r="B72" s="286"/>
      <c r="C72" s="286"/>
      <c r="D72" s="286"/>
      <c r="E72" s="286"/>
      <c r="F72" s="286"/>
      <c r="G72" s="286"/>
      <c r="H72" s="286"/>
      <c r="I72" s="286"/>
      <c r="J72" s="286"/>
      <c r="K72" s="286"/>
      <c r="L72" s="295"/>
      <c r="M72" s="295"/>
      <c r="N72" s="295"/>
      <c r="O72" s="295"/>
      <c r="P72" s="295"/>
      <c r="Q72" s="304" t="s">
        <v>28</v>
      </c>
      <c r="R72" s="305"/>
      <c r="S72" s="305"/>
      <c r="T72" s="305"/>
      <c r="U72" s="306"/>
      <c r="V72" s="304" t="s">
        <v>29</v>
      </c>
      <c r="W72" s="305"/>
      <c r="X72" s="305"/>
      <c r="Y72" s="305"/>
      <c r="Z72" s="306"/>
      <c r="AA72" s="24"/>
    </row>
    <row r="73" spans="1:27" ht="7.2" customHeight="1">
      <c r="A73" s="286"/>
      <c r="B73" s="286"/>
      <c r="C73" s="286"/>
      <c r="D73" s="286"/>
      <c r="E73" s="286"/>
      <c r="F73" s="286"/>
      <c r="G73" s="286"/>
      <c r="H73" s="286"/>
      <c r="I73" s="286"/>
      <c r="J73" s="286"/>
      <c r="K73" s="286"/>
      <c r="L73" s="295"/>
      <c r="M73" s="295"/>
      <c r="N73" s="295"/>
      <c r="O73" s="295"/>
      <c r="P73" s="295"/>
      <c r="Q73" s="307"/>
      <c r="R73" s="308"/>
      <c r="S73" s="308"/>
      <c r="T73" s="308"/>
      <c r="U73" s="309"/>
      <c r="V73" s="307"/>
      <c r="W73" s="308"/>
      <c r="X73" s="308"/>
      <c r="Y73" s="308"/>
      <c r="Z73" s="309"/>
      <c r="AA73" s="143"/>
    </row>
    <row r="74" spans="1:27" s="186" customFormat="1" ht="10.050000000000001" customHeight="1">
      <c r="A74" s="297">
        <v>1</v>
      </c>
      <c r="B74" s="297"/>
      <c r="C74" s="297"/>
      <c r="D74" s="297"/>
      <c r="E74" s="297"/>
      <c r="F74" s="297"/>
      <c r="G74" s="297">
        <v>2</v>
      </c>
      <c r="H74" s="297"/>
      <c r="I74" s="297"/>
      <c r="J74" s="297"/>
      <c r="K74" s="297"/>
      <c r="L74" s="297">
        <v>3</v>
      </c>
      <c r="M74" s="297"/>
      <c r="N74" s="297"/>
      <c r="O74" s="297"/>
      <c r="P74" s="297"/>
      <c r="Q74" s="297">
        <v>4</v>
      </c>
      <c r="R74" s="297"/>
      <c r="S74" s="297"/>
      <c r="T74" s="297"/>
      <c r="U74" s="297"/>
      <c r="V74" s="297">
        <v>5</v>
      </c>
      <c r="W74" s="297"/>
      <c r="X74" s="297"/>
      <c r="Y74" s="297"/>
      <c r="Z74" s="297"/>
      <c r="AA74" s="185"/>
    </row>
    <row r="75" spans="1:27">
      <c r="A75" s="283" t="s">
        <v>30</v>
      </c>
      <c r="B75" s="283"/>
      <c r="C75" s="283"/>
      <c r="D75" s="283"/>
      <c r="E75" s="283"/>
      <c r="F75" s="283"/>
      <c r="G75" s="284"/>
      <c r="H75" s="284"/>
      <c r="I75" s="284"/>
      <c r="J75" s="284"/>
      <c r="K75" s="284"/>
      <c r="L75" s="284"/>
      <c r="M75" s="284"/>
      <c r="N75" s="284"/>
      <c r="O75" s="284"/>
      <c r="P75" s="284"/>
      <c r="Q75" s="285" t="str">
        <f>IF(L75="","",IF(((G75-L75)*$S$65/1000)&lt;0,0,((G75-L75)*$S$65/1000)))</f>
        <v/>
      </c>
      <c r="R75" s="285"/>
      <c r="S75" s="285"/>
      <c r="T75" s="285"/>
      <c r="U75" s="285"/>
      <c r="V75" s="285" t="str">
        <f>IF(AND(G75&lt;&gt;"",L75&lt;&gt;""),(Q75*365),"")</f>
        <v/>
      </c>
      <c r="W75" s="285"/>
      <c r="X75" s="285"/>
      <c r="Y75" s="285"/>
      <c r="Z75" s="285"/>
      <c r="AA75" s="146"/>
    </row>
    <row r="76" spans="1:27">
      <c r="A76" s="283" t="s">
        <v>31</v>
      </c>
      <c r="B76" s="283"/>
      <c r="C76" s="283"/>
      <c r="D76" s="283"/>
      <c r="E76" s="283"/>
      <c r="F76" s="283"/>
      <c r="G76" s="284"/>
      <c r="H76" s="284"/>
      <c r="I76" s="284"/>
      <c r="J76" s="284"/>
      <c r="K76" s="284"/>
      <c r="L76" s="284"/>
      <c r="M76" s="284"/>
      <c r="N76" s="284"/>
      <c r="O76" s="284"/>
      <c r="P76" s="284"/>
      <c r="Q76" s="285" t="str">
        <f>IF(L76="","",IF(((G76-L76)*$S$65/1000)&lt;0,0,((G76-L76)*$S$65/1000)))</f>
        <v/>
      </c>
      <c r="R76" s="285"/>
      <c r="S76" s="285"/>
      <c r="T76" s="285"/>
      <c r="U76" s="285"/>
      <c r="V76" s="285" t="str">
        <f>IF(AND(G76&lt;&gt;"",L76&lt;&gt;""),(Q76*365),"")</f>
        <v/>
      </c>
      <c r="W76" s="285"/>
      <c r="X76" s="285"/>
      <c r="Y76" s="285"/>
      <c r="Z76" s="285"/>
      <c r="AA76" s="146"/>
    </row>
    <row r="77" spans="1:27">
      <c r="A77" s="283" t="s">
        <v>32</v>
      </c>
      <c r="B77" s="283"/>
      <c r="C77" s="283"/>
      <c r="D77" s="283"/>
      <c r="E77" s="283"/>
      <c r="F77" s="283"/>
      <c r="G77" s="284"/>
      <c r="H77" s="284"/>
      <c r="I77" s="284"/>
      <c r="J77" s="284"/>
      <c r="K77" s="284"/>
      <c r="L77" s="284"/>
      <c r="M77" s="284"/>
      <c r="N77" s="284"/>
      <c r="O77" s="284"/>
      <c r="P77" s="284"/>
      <c r="Q77" s="285" t="str">
        <f>IF(L77="","",IF(((G77-L77)*$S$65/1000)&lt;0,0,((G77-L77)*$S$65/1000)))</f>
        <v/>
      </c>
      <c r="R77" s="285"/>
      <c r="S77" s="285"/>
      <c r="T77" s="285"/>
      <c r="U77" s="285"/>
      <c r="V77" s="285" t="str">
        <f>IF(AND(G77&lt;&gt;"",L77&lt;&gt;""),(Q77*365),"")</f>
        <v/>
      </c>
      <c r="W77" s="285"/>
      <c r="X77" s="285"/>
      <c r="Y77" s="285"/>
      <c r="Z77" s="285"/>
      <c r="AA77" s="146"/>
    </row>
    <row r="78" spans="1:27">
      <c r="A78" s="283" t="s">
        <v>33</v>
      </c>
      <c r="B78" s="283"/>
      <c r="C78" s="283"/>
      <c r="D78" s="283"/>
      <c r="E78" s="283"/>
      <c r="F78" s="283"/>
      <c r="G78" s="284"/>
      <c r="H78" s="284"/>
      <c r="I78" s="284"/>
      <c r="J78" s="284"/>
      <c r="K78" s="284"/>
      <c r="L78" s="284"/>
      <c r="M78" s="284"/>
      <c r="N78" s="284"/>
      <c r="O78" s="284"/>
      <c r="P78" s="284"/>
      <c r="Q78" s="285" t="str">
        <f>IF(L78="","",IF(((G78-L78)*$S$65/1000)&lt;0,0,((G78-L78)*$S$65/1000)))</f>
        <v/>
      </c>
      <c r="R78" s="285"/>
      <c r="S78" s="285"/>
      <c r="T78" s="285"/>
      <c r="U78" s="285"/>
      <c r="V78" s="285" t="str">
        <f>IF(AND(G78&lt;&gt;"",L78&lt;&gt;""),(Q78*365),"")</f>
        <v/>
      </c>
      <c r="W78" s="285"/>
      <c r="X78" s="285"/>
      <c r="Y78" s="285"/>
      <c r="Z78" s="285"/>
      <c r="AA78" s="146"/>
    </row>
    <row r="79" spans="1:27">
      <c r="A79" s="283" t="s">
        <v>34</v>
      </c>
      <c r="B79" s="283"/>
      <c r="C79" s="283"/>
      <c r="D79" s="283"/>
      <c r="E79" s="283"/>
      <c r="F79" s="283"/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285" t="str">
        <f>IF(L79="","",IF(((G79-L79)*$S$65/1000)&lt;0,0,((G79-L79)*$S$65/1000)))</f>
        <v/>
      </c>
      <c r="R79" s="285"/>
      <c r="S79" s="285"/>
      <c r="T79" s="285"/>
      <c r="U79" s="285"/>
      <c r="V79" s="285" t="str">
        <f>IF(AND(G79&lt;&gt;"",L79&lt;&gt;""),(Q79*365),"")</f>
        <v/>
      </c>
      <c r="W79" s="285"/>
      <c r="X79" s="285"/>
      <c r="Y79" s="285"/>
      <c r="Z79" s="285"/>
      <c r="AA79" s="146"/>
    </row>
    <row r="80" spans="1:27"/>
    <row r="81" spans="1:31">
      <c r="A81" s="31" t="s">
        <v>220</v>
      </c>
    </row>
    <row r="82" spans="1:31" ht="60" customHeight="1">
      <c r="A82" s="281"/>
      <c r="B82" s="281"/>
      <c r="C82" s="281"/>
      <c r="D82" s="281"/>
      <c r="E82" s="281"/>
      <c r="F82" s="281"/>
      <c r="G82" s="281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100"/>
    </row>
    <row r="83" spans="1:31" ht="3" customHeight="1"/>
    <row r="84" spans="1:31" ht="15" customHeight="1">
      <c r="A84" s="259" t="s">
        <v>207</v>
      </c>
      <c r="B84" s="259"/>
      <c r="C84" s="259"/>
      <c r="D84" s="259"/>
      <c r="E84" s="259"/>
      <c r="F84" s="259"/>
      <c r="G84" s="259"/>
      <c r="H84" s="259"/>
      <c r="I84" s="259"/>
      <c r="J84" s="259"/>
      <c r="K84" s="259"/>
      <c r="L84" s="259"/>
      <c r="M84" s="259"/>
      <c r="N84" s="259"/>
      <c r="O84" s="259"/>
      <c r="P84" s="259"/>
      <c r="Q84" s="259"/>
      <c r="R84" s="259"/>
      <c r="S84" s="259"/>
      <c r="T84" s="259"/>
      <c r="U84" s="259"/>
      <c r="V84" s="259"/>
      <c r="W84" s="259"/>
      <c r="X84" s="259"/>
      <c r="Y84" s="259"/>
      <c r="Z84" s="259"/>
      <c r="AA84" s="101"/>
    </row>
    <row r="85" spans="1:31" ht="14.25" customHeight="1">
      <c r="A85" s="282" t="s">
        <v>228</v>
      </c>
      <c r="B85" s="282"/>
      <c r="C85" s="282"/>
      <c r="D85" s="282"/>
      <c r="E85" s="282"/>
      <c r="F85" s="282"/>
      <c r="G85" s="282"/>
      <c r="H85" s="282"/>
      <c r="I85" s="282"/>
      <c r="J85" s="282"/>
      <c r="K85" s="282"/>
      <c r="L85" s="282"/>
      <c r="M85" s="282"/>
      <c r="N85" s="282"/>
      <c r="O85" s="282"/>
      <c r="P85" s="282"/>
      <c r="Q85" s="282"/>
      <c r="R85" s="282"/>
      <c r="S85" s="282"/>
      <c r="T85" s="282"/>
      <c r="U85" s="282"/>
      <c r="V85" s="282"/>
      <c r="W85" s="282"/>
      <c r="X85" s="282"/>
      <c r="Y85" s="282"/>
      <c r="Z85" s="282"/>
      <c r="AA85" s="147"/>
    </row>
    <row r="86" spans="1:31" ht="14.25" customHeight="1">
      <c r="A86" s="282"/>
      <c r="B86" s="282"/>
      <c r="C86" s="282"/>
      <c r="D86" s="282"/>
      <c r="E86" s="282"/>
      <c r="F86" s="282"/>
      <c r="G86" s="282"/>
      <c r="H86" s="282"/>
      <c r="I86" s="282"/>
      <c r="J86" s="282"/>
      <c r="K86" s="282"/>
      <c r="L86" s="282"/>
      <c r="M86" s="282"/>
      <c r="N86" s="282"/>
      <c r="O86" s="282"/>
      <c r="P86" s="282"/>
      <c r="Q86" s="282"/>
      <c r="R86" s="282"/>
      <c r="S86" s="282"/>
      <c r="T86" s="282"/>
      <c r="U86" s="282"/>
      <c r="V86" s="282"/>
      <c r="W86" s="282"/>
      <c r="X86" s="282"/>
      <c r="Y86" s="282"/>
      <c r="Z86" s="282"/>
      <c r="AA86" s="147"/>
    </row>
    <row r="87" spans="1:31" ht="14.25" customHeight="1">
      <c r="A87" s="282"/>
      <c r="B87" s="282"/>
      <c r="C87" s="282"/>
      <c r="D87" s="282"/>
      <c r="E87" s="282"/>
      <c r="F87" s="282"/>
      <c r="G87" s="282"/>
      <c r="H87" s="282"/>
      <c r="I87" s="282"/>
      <c r="J87" s="282"/>
      <c r="K87" s="282"/>
      <c r="L87" s="282"/>
      <c r="M87" s="282"/>
      <c r="N87" s="282"/>
      <c r="O87" s="282"/>
      <c r="P87" s="282"/>
      <c r="Q87" s="282"/>
      <c r="R87" s="282"/>
      <c r="S87" s="282"/>
      <c r="T87" s="282"/>
      <c r="U87" s="282"/>
      <c r="V87" s="282"/>
      <c r="W87" s="282"/>
      <c r="X87" s="282"/>
      <c r="Y87" s="282"/>
      <c r="Z87" s="282"/>
      <c r="AA87" s="147"/>
    </row>
    <row r="88" spans="1:31" ht="21.75" customHeight="1">
      <c r="A88" s="282"/>
      <c r="B88" s="282"/>
      <c r="C88" s="282"/>
      <c r="D88" s="282"/>
      <c r="E88" s="282"/>
      <c r="F88" s="282"/>
      <c r="G88" s="282"/>
      <c r="H88" s="282"/>
      <c r="I88" s="282"/>
      <c r="J88" s="282"/>
      <c r="K88" s="282"/>
      <c r="L88" s="282"/>
      <c r="M88" s="282"/>
      <c r="N88" s="282"/>
      <c r="O88" s="282"/>
      <c r="P88" s="282"/>
      <c r="Q88" s="282"/>
      <c r="R88" s="282"/>
      <c r="S88" s="282"/>
      <c r="T88" s="282"/>
      <c r="U88" s="282"/>
      <c r="V88" s="282"/>
      <c r="W88" s="282"/>
      <c r="X88" s="282"/>
      <c r="Y88" s="282"/>
      <c r="Z88" s="282"/>
      <c r="AA88" s="147"/>
    </row>
    <row r="89" spans="1:31">
      <c r="A89" s="279" t="s">
        <v>51</v>
      </c>
      <c r="B89" s="279"/>
      <c r="C89" s="279"/>
      <c r="D89" s="279"/>
      <c r="E89" s="279"/>
      <c r="F89" s="280"/>
      <c r="G89" s="280"/>
      <c r="H89" s="280"/>
      <c r="I89" s="280"/>
      <c r="J89" s="280"/>
      <c r="K89" s="280"/>
      <c r="L89" s="280"/>
      <c r="M89" s="280"/>
      <c r="N89" s="280"/>
      <c r="O89" s="280"/>
      <c r="P89" s="280"/>
      <c r="Q89" s="280"/>
      <c r="R89" s="280"/>
      <c r="S89" s="280"/>
      <c r="T89" s="280"/>
      <c r="U89" s="280"/>
      <c r="V89" s="280"/>
      <c r="W89" s="280"/>
      <c r="X89" s="280"/>
      <c r="Y89" s="280"/>
      <c r="Z89" s="280"/>
      <c r="AA89" s="99"/>
    </row>
    <row r="90" spans="1:31">
      <c r="A90" s="279" t="s">
        <v>52</v>
      </c>
      <c r="B90" s="279"/>
      <c r="C90" s="279"/>
      <c r="D90" s="279"/>
      <c r="E90" s="279"/>
      <c r="F90" s="280"/>
      <c r="G90" s="280"/>
      <c r="H90" s="280"/>
      <c r="I90" s="280"/>
      <c r="J90" s="280"/>
      <c r="K90" s="280"/>
      <c r="L90" s="280"/>
      <c r="M90" s="280"/>
      <c r="N90" s="280"/>
      <c r="O90" s="280"/>
      <c r="P90" s="280"/>
      <c r="Q90" s="280"/>
      <c r="R90" s="280"/>
      <c r="S90" s="280"/>
      <c r="T90" s="280"/>
      <c r="U90" s="280"/>
      <c r="V90" s="280"/>
      <c r="W90" s="280"/>
      <c r="X90" s="280"/>
      <c r="Y90" s="280"/>
      <c r="Z90" s="280"/>
      <c r="AA90" s="99"/>
    </row>
    <row r="91" spans="1:31" ht="105" customHeight="1"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31" ht="15" customHeight="1">
      <c r="A92" s="293"/>
      <c r="B92" s="293"/>
      <c r="C92" s="293"/>
      <c r="D92" s="293"/>
      <c r="E92" s="293"/>
      <c r="F92" s="293"/>
      <c r="G92" s="293"/>
      <c r="H92" s="293"/>
      <c r="I92" s="343" t="str">
        <f ca="1">CONCATENATE(TEXT(TODAY(),"dd.mm.rrrr")," r.")</f>
        <v>02.02.2026 r.</v>
      </c>
      <c r="J92" s="343"/>
      <c r="K92" s="343"/>
      <c r="L92" s="343"/>
      <c r="M92" s="58"/>
      <c r="N92" s="58"/>
      <c r="O92" s="294" t="s">
        <v>54</v>
      </c>
      <c r="P92" s="294"/>
      <c r="Q92" s="294"/>
      <c r="R92" s="294"/>
      <c r="S92" s="294"/>
      <c r="T92" s="294"/>
      <c r="U92" s="294"/>
      <c r="V92" s="294"/>
      <c r="W92" s="294"/>
      <c r="X92" s="294"/>
      <c r="Y92" s="294"/>
      <c r="Z92" s="294"/>
      <c r="AA92" s="24"/>
    </row>
    <row r="93" spans="1:31" ht="24" customHeight="1">
      <c r="H93" s="36"/>
      <c r="I93" s="22" t="s">
        <v>265</v>
      </c>
      <c r="O93" s="287" t="s">
        <v>53</v>
      </c>
      <c r="P93" s="287"/>
      <c r="Q93" s="287"/>
      <c r="R93" s="287"/>
      <c r="S93" s="287"/>
      <c r="T93" s="287"/>
      <c r="U93" s="287"/>
      <c r="V93" s="287"/>
      <c r="W93" s="287"/>
      <c r="X93" s="287"/>
      <c r="Y93" s="287"/>
      <c r="Z93" s="287"/>
      <c r="AA93" s="97"/>
    </row>
    <row r="94" spans="1:31" ht="15" customHeight="1"/>
    <row r="95" spans="1:31" ht="12" customHeight="1">
      <c r="A95" s="253"/>
      <c r="B95" s="253"/>
      <c r="C95" s="253"/>
      <c r="D95" s="253"/>
      <c r="E95" s="253"/>
      <c r="F95" s="253"/>
      <c r="G95" s="253"/>
      <c r="H95" s="253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</row>
    <row r="96" spans="1:31" ht="28.5" customHeight="1">
      <c r="A96" s="254"/>
      <c r="B96" s="254"/>
      <c r="C96" s="254"/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  <c r="X96" s="254"/>
      <c r="Y96" s="254"/>
      <c r="Z96" s="254"/>
      <c r="AA96" s="254"/>
      <c r="AB96" s="254"/>
      <c r="AC96" s="254"/>
      <c r="AD96" s="254"/>
      <c r="AE96" s="254"/>
    </row>
    <row r="97"/>
    <row r="98"/>
    <row r="99"/>
    <row r="101"/>
    <row r="102"/>
    <row r="103"/>
    <row r="104"/>
    <row r="105"/>
    <row r="106"/>
    <row r="107"/>
    <row r="108"/>
    <row r="109"/>
    <row r="110"/>
    <row r="111"/>
  </sheetData>
  <sheetProtection algorithmName="SHA-512" hashValue="oYyA7wnr8MpZAH0sxvShQBGYoi56dpcstDw+gpB4FNwXClQhQlaYcr8VMVA+Q5NGg0PWMuD94UhjGHrNCIMiMg==" saltValue="jvf7reQhB7iJslqzznrhHw==" spinCount="100000" sheet="1" formatRows="0"/>
  <mergeCells count="118">
    <mergeCell ref="I92:L92"/>
    <mergeCell ref="N28:P28"/>
    <mergeCell ref="N49:P49"/>
    <mergeCell ref="A34:Z34"/>
    <mergeCell ref="A95:AE95"/>
    <mergeCell ref="A96:AE96"/>
    <mergeCell ref="A10:Z10"/>
    <mergeCell ref="A13:Z13"/>
    <mergeCell ref="A14:Z14"/>
    <mergeCell ref="P15:R15"/>
    <mergeCell ref="A30:AB30"/>
    <mergeCell ref="N47:P47"/>
    <mergeCell ref="A51:I51"/>
    <mergeCell ref="J51:Z51"/>
    <mergeCell ref="A35:C35"/>
    <mergeCell ref="R35:T35"/>
    <mergeCell ref="R37:T37"/>
    <mergeCell ref="A38:Z38"/>
    <mergeCell ref="C52:F52"/>
    <mergeCell ref="J52:Z52"/>
    <mergeCell ref="L54:N54"/>
    <mergeCell ref="A57:D57"/>
    <mergeCell ref="E57:Z57"/>
    <mergeCell ref="Q72:U73"/>
    <mergeCell ref="A43:C43"/>
    <mergeCell ref="G43:I43"/>
    <mergeCell ref="A58:D58"/>
    <mergeCell ref="E58:Z58"/>
    <mergeCell ref="A59:D59"/>
    <mergeCell ref="E59:Z59"/>
    <mergeCell ref="A61:J61"/>
    <mergeCell ref="K61:R61"/>
    <mergeCell ref="S61:Z61"/>
    <mergeCell ref="A48:AB48"/>
    <mergeCell ref="A2:Z2"/>
    <mergeCell ref="A3:Z3"/>
    <mergeCell ref="A4:Z4"/>
    <mergeCell ref="A5:Z5"/>
    <mergeCell ref="A1:Z1"/>
    <mergeCell ref="A26:C26"/>
    <mergeCell ref="G26:I26"/>
    <mergeCell ref="A17:Z17"/>
    <mergeCell ref="A18:C18"/>
    <mergeCell ref="P18:R18"/>
    <mergeCell ref="P20:R20"/>
    <mergeCell ref="A21:Z21"/>
    <mergeCell ref="J18:L18"/>
    <mergeCell ref="P26:R26"/>
    <mergeCell ref="A62:J62"/>
    <mergeCell ref="K62:R62"/>
    <mergeCell ref="S62:Z62"/>
    <mergeCell ref="A63:J65"/>
    <mergeCell ref="K63:R65"/>
    <mergeCell ref="S63:Z63"/>
    <mergeCell ref="S64:Z64"/>
    <mergeCell ref="S65:Z65"/>
    <mergeCell ref="A66:J66"/>
    <mergeCell ref="K66:R66"/>
    <mergeCell ref="S66:Z66"/>
    <mergeCell ref="L70:P73"/>
    <mergeCell ref="Q70:Z71"/>
    <mergeCell ref="A74:F74"/>
    <mergeCell ref="G74:K74"/>
    <mergeCell ref="L74:P74"/>
    <mergeCell ref="Q74:U74"/>
    <mergeCell ref="V74:Z74"/>
    <mergeCell ref="A68:F73"/>
    <mergeCell ref="G68:P69"/>
    <mergeCell ref="Q68:Z69"/>
    <mergeCell ref="V72:Z73"/>
    <mergeCell ref="O93:Z93"/>
    <mergeCell ref="N23:P23"/>
    <mergeCell ref="V23:X23"/>
    <mergeCell ref="V26:X26"/>
    <mergeCell ref="A31:Z31"/>
    <mergeCell ref="P32:R32"/>
    <mergeCell ref="A33:Z33"/>
    <mergeCell ref="A92:H92"/>
    <mergeCell ref="O92:Z92"/>
    <mergeCell ref="A79:F79"/>
    <mergeCell ref="G79:K79"/>
    <mergeCell ref="L79:P79"/>
    <mergeCell ref="Q79:U79"/>
    <mergeCell ref="V79:Z79"/>
    <mergeCell ref="A77:F77"/>
    <mergeCell ref="G77:K77"/>
    <mergeCell ref="L77:P77"/>
    <mergeCell ref="Q77:U77"/>
    <mergeCell ref="V77:Z77"/>
    <mergeCell ref="A78:F78"/>
    <mergeCell ref="G78:K78"/>
    <mergeCell ref="L78:P78"/>
    <mergeCell ref="Q78:U78"/>
    <mergeCell ref="V78:Z78"/>
    <mergeCell ref="J35:L35"/>
    <mergeCell ref="V43:X43"/>
    <mergeCell ref="P43:R43"/>
    <mergeCell ref="P40:R40"/>
    <mergeCell ref="X40:Z40"/>
    <mergeCell ref="A9:AA9"/>
    <mergeCell ref="A89:E89"/>
    <mergeCell ref="F89:Z89"/>
    <mergeCell ref="A90:E90"/>
    <mergeCell ref="F90:Z90"/>
    <mergeCell ref="A82:Z82"/>
    <mergeCell ref="A84:Z84"/>
    <mergeCell ref="A85:Z88"/>
    <mergeCell ref="A75:F75"/>
    <mergeCell ref="G75:K75"/>
    <mergeCell ref="L75:P75"/>
    <mergeCell ref="Q75:U75"/>
    <mergeCell ref="V75:Z75"/>
    <mergeCell ref="A76:F76"/>
    <mergeCell ref="G76:K76"/>
    <mergeCell ref="L76:P76"/>
    <mergeCell ref="Q76:U76"/>
    <mergeCell ref="V76:Z76"/>
    <mergeCell ref="G70:K73"/>
  </mergeCells>
  <conditionalFormatting sqref="A82">
    <cfRule type="cellIs" dxfId="107" priority="25" operator="equal">
      <formula>""</formula>
    </cfRule>
  </conditionalFormatting>
  <conditionalFormatting sqref="A18:C18">
    <cfRule type="cellIs" dxfId="106" priority="38" operator="equal">
      <formula>""</formula>
    </cfRule>
  </conditionalFormatting>
  <conditionalFormatting sqref="A26:C26">
    <cfRule type="cellIs" dxfId="105" priority="18" operator="equal">
      <formula>""</formula>
    </cfRule>
  </conditionalFormatting>
  <conditionalFormatting sqref="A35:C35">
    <cfRule type="cellIs" dxfId="104" priority="14" operator="equal">
      <formula>""</formula>
    </cfRule>
  </conditionalFormatting>
  <conditionalFormatting sqref="A43:C43">
    <cfRule type="cellIs" dxfId="103" priority="9" operator="equal">
      <formula>""</formula>
    </cfRule>
  </conditionalFormatting>
  <conditionalFormatting sqref="C52">
    <cfRule type="cellIs" dxfId="102" priority="35" operator="equal">
      <formula>""</formula>
    </cfRule>
  </conditionalFormatting>
  <conditionalFormatting sqref="E57:E59">
    <cfRule type="cellIs" dxfId="101" priority="32" operator="equal">
      <formula>""</formula>
    </cfRule>
  </conditionalFormatting>
  <conditionalFormatting sqref="F89:F90">
    <cfRule type="cellIs" dxfId="100" priority="22" operator="equal">
      <formula>""</formula>
    </cfRule>
  </conditionalFormatting>
  <conditionalFormatting sqref="G75:G79">
    <cfRule type="cellIs" dxfId="99" priority="27" operator="equal">
      <formula>""</formula>
    </cfRule>
  </conditionalFormatting>
  <conditionalFormatting sqref="J18">
    <cfRule type="cellIs" dxfId="98" priority="4" operator="equal">
      <formula>""</formula>
    </cfRule>
  </conditionalFormatting>
  <conditionalFormatting sqref="J35">
    <cfRule type="cellIs" dxfId="97" priority="2" operator="equal">
      <formula>""</formula>
    </cfRule>
  </conditionalFormatting>
  <conditionalFormatting sqref="J51:J52">
    <cfRule type="cellIs" dxfId="96" priority="34" operator="equal">
      <formula>""</formula>
    </cfRule>
  </conditionalFormatting>
  <conditionalFormatting sqref="K63">
    <cfRule type="cellIs" dxfId="95" priority="29" operator="equal">
      <formula>""</formula>
    </cfRule>
  </conditionalFormatting>
  <conditionalFormatting sqref="K66">
    <cfRule type="cellIs" dxfId="94" priority="31" operator="equal">
      <formula>""</formula>
    </cfRule>
  </conditionalFormatting>
  <conditionalFormatting sqref="L75:L79">
    <cfRule type="cellIs" dxfId="93" priority="26" operator="equal">
      <formula>""</formula>
    </cfRule>
  </conditionalFormatting>
  <conditionalFormatting sqref="L54:N54">
    <cfRule type="cellIs" dxfId="92" priority="33" operator="equal">
      <formula>""</formula>
    </cfRule>
  </conditionalFormatting>
  <conditionalFormatting sqref="P15:R15">
    <cfRule type="cellIs" dxfId="91" priority="39" operator="equal">
      <formula>""</formula>
    </cfRule>
  </conditionalFormatting>
  <conditionalFormatting sqref="P20:R20">
    <cfRule type="cellIs" dxfId="90" priority="37" operator="equal">
      <formula>""</formula>
    </cfRule>
  </conditionalFormatting>
  <conditionalFormatting sqref="P26:R26">
    <cfRule type="cellIs" dxfId="89" priority="3" operator="equal">
      <formula>""</formula>
    </cfRule>
  </conditionalFormatting>
  <conditionalFormatting sqref="P32:R32">
    <cfRule type="cellIs" dxfId="88" priority="15" operator="equal">
      <formula>""</formula>
    </cfRule>
  </conditionalFormatting>
  <conditionalFormatting sqref="P43:R43">
    <cfRule type="cellIs" dxfId="87" priority="1" operator="equal">
      <formula>""</formula>
    </cfRule>
  </conditionalFormatting>
  <conditionalFormatting sqref="R37:T37">
    <cfRule type="cellIs" dxfId="86" priority="13" operator="equal">
      <formula>""</formula>
    </cfRule>
  </conditionalFormatting>
  <conditionalFormatting sqref="S63">
    <cfRule type="cellIs" dxfId="85" priority="28" operator="equal">
      <formula>""</formula>
    </cfRule>
  </conditionalFormatting>
  <conditionalFormatting sqref="S66">
    <cfRule type="cellIs" dxfId="84" priority="30" operator="equal">
      <formula>""</formula>
    </cfRule>
  </conditionalFormatting>
  <dataValidations count="1">
    <dataValidation type="whole" operator="greaterThan" allowBlank="1" showInputMessage="1" showErrorMessage="1" sqref="P15:R15 P32:R32" xr:uid="{29834DA3-42D3-4FE3-BC20-EE200F6964BC}">
      <formula1>0</formula1>
    </dataValidation>
  </dataValidations>
  <printOptions horizontalCentered="1"/>
  <pageMargins left="0.70866141732283472" right="0.59055118110236227" top="0.59055118110236227" bottom="0.59055118110236227" header="0.31496062992125984" footer="0.31496062992125984"/>
  <pageSetup paperSize="9" scale="87" orientation="portrait" r:id="rId1"/>
  <headerFooter>
    <oddFooter>&amp;C&amp;"Arial,Normalny"&amp;8Strona &amp;P z &amp;N&amp;R&amp;"Arial,Normalny"&amp;8v2026-1</oddFooter>
  </headerFooter>
  <rowBreaks count="1" manualBreakCount="1">
    <brk id="59" max="2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84207-A8A9-47B5-B71D-5FD8BD02EBD9}">
  <dimension ref="A1:AE130"/>
  <sheetViews>
    <sheetView zoomScaleNormal="100" zoomScaleSheetLayoutView="100" workbookViewId="0">
      <selection activeCell="A9" sqref="A9:AA9"/>
    </sheetView>
  </sheetViews>
  <sheetFormatPr defaultColWidth="0" defaultRowHeight="14.25" customHeight="1" zeroHeight="1"/>
  <cols>
    <col min="1" max="27" width="3.33203125" style="19" customWidth="1"/>
    <col min="28" max="28" width="4.44140625" style="19" customWidth="1"/>
    <col min="29" max="16384" width="9.109375" style="19" hidden="1"/>
  </cols>
  <sheetData>
    <row r="1" spans="1:27" ht="37.200000000000003" customHeight="1">
      <c r="A1" s="333" t="s">
        <v>161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</row>
    <row r="2" spans="1:27" ht="13.8">
      <c r="A2" s="329" t="s">
        <v>218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103"/>
    </row>
    <row r="3" spans="1:27" ht="15" customHeight="1">
      <c r="A3" s="330" t="s">
        <v>347</v>
      </c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0"/>
      <c r="AA3" s="35"/>
    </row>
    <row r="4" spans="1:27" ht="13.8">
      <c r="A4" s="330" t="s">
        <v>0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5"/>
    </row>
    <row r="5" spans="1:27" ht="14.25" customHeight="1">
      <c r="A5" s="331" t="s">
        <v>214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130"/>
    </row>
    <row r="6" spans="1:27" ht="3" customHeight="1"/>
    <row r="7" spans="1:27" ht="4.05" customHeight="1">
      <c r="AA7" s="98"/>
    </row>
    <row r="8" spans="1:27" ht="3" customHeight="1"/>
    <row r="9" spans="1:27" ht="45" customHeight="1">
      <c r="A9" s="278" t="str">
        <f>IF(Instrukcja!E5="","",Instrukcja!E5)</f>
        <v/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</row>
    <row r="10" spans="1:27" ht="12" customHeight="1">
      <c r="A10" s="345" t="s">
        <v>2</v>
      </c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345"/>
      <c r="Z10" s="345"/>
      <c r="AA10" s="102"/>
    </row>
    <row r="11" spans="1:27" ht="3" customHeight="1"/>
    <row r="12" spans="1:27" s="20" customFormat="1" ht="13.8">
      <c r="A12" s="131" t="s">
        <v>3</v>
      </c>
    </row>
    <row r="13" spans="1:27" ht="18.75" customHeight="1">
      <c r="A13" s="346" t="s">
        <v>198</v>
      </c>
      <c r="B13" s="346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6"/>
      <c r="Z13" s="346"/>
      <c r="AA13" s="132"/>
    </row>
    <row r="14" spans="1:27" ht="12" customHeight="1">
      <c r="A14" s="290" t="s">
        <v>4</v>
      </c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7"/>
    </row>
    <row r="15" spans="1:27" ht="13.95" customHeight="1">
      <c r="A15" s="21"/>
      <c r="B15" s="20"/>
      <c r="C15" s="20"/>
      <c r="D15" s="20"/>
      <c r="E15" s="20"/>
      <c r="F15" s="20"/>
      <c r="P15" s="291"/>
      <c r="Q15" s="291"/>
      <c r="R15" s="291"/>
      <c r="S15" s="61" t="s">
        <v>9</v>
      </c>
      <c r="T15" s="58"/>
    </row>
    <row r="16" spans="1:27" ht="3" customHeight="1"/>
    <row r="17" spans="1:27" ht="30" customHeight="1">
      <c r="A17" s="336" t="s">
        <v>43</v>
      </c>
      <c r="B17" s="336"/>
      <c r="C17" s="336"/>
      <c r="D17" s="336"/>
      <c r="E17" s="336"/>
      <c r="F17" s="336"/>
      <c r="G17" s="336"/>
      <c r="H17" s="336"/>
      <c r="I17" s="336"/>
      <c r="J17" s="336"/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104"/>
    </row>
    <row r="18" spans="1:27" ht="13.95" customHeight="1">
      <c r="A18" s="337"/>
      <c r="B18" s="337"/>
      <c r="C18" s="337"/>
      <c r="D18" s="155" t="s">
        <v>227</v>
      </c>
      <c r="E18" s="58"/>
      <c r="F18" s="58"/>
      <c r="G18" s="58"/>
      <c r="H18" s="58"/>
      <c r="J18" s="263"/>
      <c r="K18" s="264"/>
      <c r="L18" s="265"/>
      <c r="M18" s="58"/>
      <c r="N18" s="58"/>
      <c r="O18" s="58" t="s">
        <v>224</v>
      </c>
      <c r="R18" s="348" t="str">
        <f>IF(AND(A18&lt;&gt;"",J18&lt;&gt;""),((A18*J18)/60),"")</f>
        <v/>
      </c>
      <c r="S18" s="349"/>
      <c r="T18" s="350"/>
      <c r="U18" s="58" t="s">
        <v>9</v>
      </c>
      <c r="V18" s="58"/>
      <c r="W18" s="58"/>
      <c r="X18" s="58"/>
      <c r="Y18" s="58"/>
      <c r="Z18" s="58"/>
      <c r="AA18" s="58"/>
    </row>
    <row r="19" spans="1:27" ht="3" customHeight="1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</row>
    <row r="20" spans="1:27" ht="13.95" customHeight="1">
      <c r="A20" s="58" t="s">
        <v>10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R20" s="353"/>
      <c r="S20" s="354"/>
      <c r="T20" s="355"/>
      <c r="U20" s="58" t="s">
        <v>185</v>
      </c>
      <c r="V20" s="58"/>
      <c r="W20" s="58"/>
      <c r="X20" s="58"/>
      <c r="Y20" s="58"/>
      <c r="Z20" s="58"/>
      <c r="AA20" s="58"/>
    </row>
    <row r="21" spans="1:27" ht="24" customHeight="1">
      <c r="A21" s="252" t="s">
        <v>44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2"/>
      <c r="Y21" s="252"/>
      <c r="Z21" s="252"/>
      <c r="AA21" s="98"/>
    </row>
    <row r="22" spans="1:27" ht="3" customHeight="1"/>
    <row r="23" spans="1:27" ht="13.95" customHeight="1">
      <c r="A23" s="133" t="s">
        <v>200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7"/>
      <c r="N23" s="335" t="str">
        <f>IF(AND(A18&lt;&gt;"",R20&lt;&gt;""),((P15*R20)+A18),"")</f>
        <v/>
      </c>
      <c r="O23" s="335"/>
      <c r="P23" s="335"/>
      <c r="Q23" s="135" t="s">
        <v>184</v>
      </c>
      <c r="R23" s="133"/>
      <c r="S23" s="133"/>
      <c r="T23" s="133"/>
      <c r="U23" s="133"/>
      <c r="V23" s="289" t="str">
        <f>IF(AND(P15&lt;&gt;"",R18&lt;&gt;""),(P15+R18),"")</f>
        <v/>
      </c>
      <c r="W23" s="289"/>
      <c r="X23" s="289"/>
      <c r="Y23" s="135" t="s">
        <v>9</v>
      </c>
      <c r="Z23" s="136"/>
      <c r="AA23" s="136"/>
    </row>
    <row r="24" spans="1:27" ht="3" customHeight="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</row>
    <row r="25" spans="1:27" ht="13.8">
      <c r="A25" s="133" t="s">
        <v>175</v>
      </c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58"/>
      <c r="Y25" s="58"/>
      <c r="Z25" s="58"/>
      <c r="AA25" s="58"/>
    </row>
    <row r="26" spans="1:27" ht="13.95" customHeight="1">
      <c r="A26" s="352"/>
      <c r="B26" s="352"/>
      <c r="C26" s="352"/>
      <c r="D26" s="135" t="s">
        <v>205</v>
      </c>
      <c r="E26" s="133"/>
      <c r="F26" s="133"/>
      <c r="G26" s="335" t="str">
        <f>IF(AND(A26&lt;&gt;""),(A26/365),"")</f>
        <v/>
      </c>
      <c r="H26" s="335"/>
      <c r="I26" s="335"/>
      <c r="J26" s="156" t="s">
        <v>227</v>
      </c>
      <c r="K26" s="133"/>
      <c r="L26" s="133"/>
      <c r="M26" s="133"/>
      <c r="N26" s="133"/>
      <c r="O26" s="133"/>
      <c r="P26" s="269"/>
      <c r="Q26" s="270"/>
      <c r="R26" s="271"/>
      <c r="S26" s="133" t="s">
        <v>223</v>
      </c>
      <c r="V26" s="289" t="str">
        <f>IF(AND(G26&lt;&gt;"",P26&lt;&gt;""),((G26*P26)/60),"")</f>
        <v/>
      </c>
      <c r="W26" s="289"/>
      <c r="X26" s="289"/>
      <c r="Y26" s="135" t="s">
        <v>9</v>
      </c>
      <c r="Z26" s="58"/>
      <c r="AA26" s="58"/>
    </row>
    <row r="27" spans="1:27" ht="3" customHeight="1">
      <c r="A27" s="21"/>
      <c r="B27" s="20"/>
      <c r="C27" s="20"/>
      <c r="D27" s="20"/>
      <c r="E27" s="20"/>
      <c r="F27" s="20"/>
      <c r="K27" s="21"/>
      <c r="L27" s="20"/>
      <c r="M27" s="20"/>
      <c r="N27" s="20"/>
      <c r="O27" s="20"/>
      <c r="P27" s="20"/>
      <c r="X27" s="58"/>
      <c r="Y27" s="58"/>
      <c r="Z27" s="58"/>
      <c r="AA27" s="58"/>
    </row>
    <row r="28" spans="1:27" ht="13.95" customHeight="1">
      <c r="A28" s="133" t="s">
        <v>217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33"/>
      <c r="T28" s="133"/>
      <c r="U28" s="133"/>
      <c r="V28" s="133"/>
      <c r="W28" s="133"/>
      <c r="X28" s="133"/>
      <c r="Y28" s="133"/>
      <c r="Z28" s="133"/>
      <c r="AA28" s="58"/>
    </row>
    <row r="29" spans="1:27" ht="13.95" customHeight="1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378" t="str">
        <f>IF(AND(V23&lt;&gt;"",V26&lt;&gt;""),(V26+V23),"")</f>
        <v/>
      </c>
      <c r="O29" s="378"/>
      <c r="P29" s="378"/>
      <c r="Q29" s="148" t="s">
        <v>9</v>
      </c>
      <c r="R29" s="148"/>
      <c r="S29" s="133"/>
      <c r="T29" s="133"/>
      <c r="U29" s="133"/>
      <c r="V29" s="133"/>
      <c r="W29" s="133"/>
      <c r="X29" s="133"/>
      <c r="Y29" s="133"/>
      <c r="Z29" s="133"/>
      <c r="AA29" s="58"/>
    </row>
    <row r="30" spans="1:27" ht="20.25" customHeight="1">
      <c r="A30" s="148" t="s">
        <v>219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33"/>
      <c r="T30" s="133"/>
      <c r="U30" s="133"/>
      <c r="V30" s="133"/>
      <c r="W30" s="133"/>
      <c r="X30" s="133"/>
      <c r="Y30" s="133"/>
      <c r="Z30" s="133"/>
      <c r="AA30" s="58"/>
    </row>
    <row r="31" spans="1:27" ht="13.95" customHeight="1">
      <c r="A31" s="148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351"/>
      <c r="O31" s="351"/>
      <c r="P31" s="351"/>
      <c r="Q31" s="148" t="s">
        <v>348</v>
      </c>
      <c r="R31" s="148"/>
      <c r="S31" s="133"/>
      <c r="T31" s="133"/>
      <c r="U31" s="133"/>
      <c r="V31" s="133"/>
      <c r="W31" s="133"/>
      <c r="X31" s="133"/>
      <c r="Y31" s="133"/>
      <c r="Z31" s="133"/>
      <c r="AA31" s="58"/>
    </row>
    <row r="32" spans="1:27" ht="24.75" customHeight="1">
      <c r="A32" s="31" t="s">
        <v>11</v>
      </c>
    </row>
    <row r="33" spans="1:30" s="23" customFormat="1" ht="16.5" customHeight="1">
      <c r="A33" s="346" t="s">
        <v>209</v>
      </c>
      <c r="B33" s="346"/>
      <c r="C33" s="346"/>
      <c r="D33" s="346"/>
      <c r="E33" s="346"/>
      <c r="F33" s="346"/>
      <c r="G33" s="346"/>
      <c r="H33" s="346"/>
      <c r="I33" s="346"/>
      <c r="J33" s="346"/>
      <c r="K33" s="346"/>
      <c r="L33" s="346"/>
      <c r="M33" s="346"/>
      <c r="N33" s="346"/>
      <c r="O33" s="346"/>
      <c r="P33" s="346"/>
      <c r="Q33" s="346"/>
      <c r="R33" s="346"/>
      <c r="S33" s="346"/>
      <c r="T33" s="346"/>
      <c r="U33" s="346"/>
      <c r="V33" s="346"/>
      <c r="W33" s="346"/>
      <c r="X33" s="346"/>
      <c r="Y33" s="346"/>
      <c r="Z33" s="346"/>
      <c r="AA33" s="346"/>
      <c r="AB33" s="346"/>
    </row>
    <row r="34" spans="1:30" ht="13.8">
      <c r="A34" s="290" t="s">
        <v>4</v>
      </c>
      <c r="B34" s="290"/>
      <c r="C34" s="290"/>
      <c r="D34" s="290"/>
      <c r="E34" s="290"/>
      <c r="F34" s="290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0"/>
      <c r="T34" s="290"/>
      <c r="U34" s="290"/>
      <c r="V34" s="290"/>
      <c r="W34" s="290"/>
      <c r="X34" s="290"/>
      <c r="Y34" s="290"/>
      <c r="Z34" s="290"/>
      <c r="AA34" s="27"/>
    </row>
    <row r="35" spans="1:30" ht="13.95" customHeight="1">
      <c r="A35" s="21"/>
      <c r="B35" s="20"/>
      <c r="C35" s="20"/>
      <c r="D35" s="20"/>
      <c r="E35" s="20"/>
      <c r="F35" s="20"/>
      <c r="P35" s="291"/>
      <c r="Q35" s="291"/>
      <c r="R35" s="291"/>
      <c r="S35" s="61" t="s">
        <v>9</v>
      </c>
      <c r="T35" s="58"/>
    </row>
    <row r="36" spans="1:30" s="138" customFormat="1" ht="29.25" customHeight="1">
      <c r="A36" s="292" t="s">
        <v>210</v>
      </c>
      <c r="B36" s="292"/>
      <c r="C36" s="292"/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2"/>
      <c r="O36" s="292"/>
      <c r="P36" s="292"/>
      <c r="Q36" s="292"/>
      <c r="R36" s="292"/>
      <c r="S36" s="292"/>
      <c r="T36" s="292"/>
      <c r="U36" s="292"/>
      <c r="V36" s="292"/>
      <c r="W36" s="292"/>
      <c r="X36" s="292"/>
      <c r="Y36" s="292"/>
      <c r="Z36" s="292"/>
      <c r="AA36" s="140"/>
    </row>
    <row r="37" spans="1:30" s="138" customFormat="1" ht="12.75" customHeight="1">
      <c r="A37" s="290" t="s">
        <v>4</v>
      </c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290"/>
      <c r="T37" s="290"/>
      <c r="U37" s="290"/>
      <c r="V37" s="290"/>
      <c r="W37" s="290"/>
      <c r="X37" s="290"/>
      <c r="Y37" s="290"/>
      <c r="Z37" s="290"/>
      <c r="AA37" s="27"/>
    </row>
    <row r="38" spans="1:30" ht="13.95" customHeight="1">
      <c r="A38" s="337"/>
      <c r="B38" s="337"/>
      <c r="C38" s="337"/>
      <c r="D38" s="155" t="s">
        <v>227</v>
      </c>
      <c r="E38" s="58"/>
      <c r="F38" s="58"/>
      <c r="G38" s="58"/>
      <c r="H38" s="58"/>
      <c r="J38" s="263"/>
      <c r="K38" s="264"/>
      <c r="L38" s="265"/>
      <c r="M38" s="58"/>
      <c r="N38" s="58"/>
      <c r="O38" s="58" t="s">
        <v>224</v>
      </c>
      <c r="R38" s="348" t="str">
        <f>IF(AND(A38&lt;&gt;"",J38&lt;&gt;""),((A38*J38)/60),"")</f>
        <v/>
      </c>
      <c r="S38" s="349"/>
      <c r="T38" s="350"/>
      <c r="U38" s="58" t="s">
        <v>9</v>
      </c>
    </row>
    <row r="39" spans="1:30" ht="2.25" customHeight="1"/>
    <row r="40" spans="1:30" ht="13.95" customHeight="1">
      <c r="A40" s="58" t="s">
        <v>211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139"/>
      <c r="R40" s="263"/>
      <c r="S40" s="264"/>
      <c r="T40" s="265"/>
      <c r="U40" s="58" t="s">
        <v>185</v>
      </c>
    </row>
    <row r="41" spans="1:30" ht="24" customHeight="1">
      <c r="A41" s="252" t="s">
        <v>44</v>
      </c>
      <c r="B41" s="252"/>
      <c r="C41" s="252"/>
      <c r="D41" s="252"/>
      <c r="E41" s="252"/>
      <c r="F41" s="252"/>
      <c r="G41" s="252"/>
      <c r="H41" s="252"/>
      <c r="I41" s="252"/>
      <c r="J41" s="252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52"/>
      <c r="V41" s="252"/>
      <c r="W41" s="252"/>
      <c r="X41" s="252"/>
      <c r="Y41" s="252"/>
      <c r="Z41" s="252"/>
      <c r="AA41" s="98"/>
    </row>
    <row r="42" spans="1:30" ht="2.2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</row>
    <row r="43" spans="1:30" ht="13.95" customHeight="1">
      <c r="A43" s="133" t="s">
        <v>212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7"/>
      <c r="P43" s="357" t="str">
        <f>IF(AND(A38&lt;&gt;"",J38&lt;&gt;""),((P35*R40)+A38),"")</f>
        <v/>
      </c>
      <c r="Q43" s="358"/>
      <c r="R43" s="359"/>
      <c r="S43" s="135" t="s">
        <v>184</v>
      </c>
      <c r="U43" s="133"/>
      <c r="V43" s="133"/>
      <c r="W43" s="133"/>
      <c r="X43" s="275" t="str">
        <f>IF(AND(P35&lt;&gt;"",R38&lt;&gt;""),(P35+R38),"")</f>
        <v/>
      </c>
      <c r="Y43" s="276"/>
      <c r="Z43" s="277"/>
      <c r="AA43" s="135" t="s">
        <v>9</v>
      </c>
      <c r="AC43" s="135" t="s">
        <v>9</v>
      </c>
      <c r="AD43" s="136"/>
    </row>
    <row r="44" spans="1:30" ht="3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</row>
    <row r="45" spans="1:30" ht="13.8">
      <c r="A45" s="133" t="s">
        <v>208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58"/>
      <c r="Y45" s="58"/>
      <c r="Z45" s="58"/>
      <c r="AA45" s="58"/>
    </row>
    <row r="46" spans="1:30" ht="13.95" customHeight="1">
      <c r="A46" s="352"/>
      <c r="B46" s="352"/>
      <c r="C46" s="352"/>
      <c r="D46" s="135" t="s">
        <v>205</v>
      </c>
      <c r="E46" s="133"/>
      <c r="F46" s="133"/>
      <c r="G46" s="288" t="str">
        <f>IF(AND(A46&lt;&gt;""),(A46/365),"")</f>
        <v/>
      </c>
      <c r="H46" s="288"/>
      <c r="I46" s="288"/>
      <c r="J46" s="156" t="s">
        <v>227</v>
      </c>
      <c r="K46" s="133"/>
      <c r="L46" s="133"/>
      <c r="M46" s="133"/>
      <c r="N46" s="133"/>
      <c r="O46" s="133"/>
      <c r="P46" s="269"/>
      <c r="Q46" s="270"/>
      <c r="R46" s="271"/>
      <c r="S46" s="133" t="s">
        <v>223</v>
      </c>
      <c r="V46" s="266" t="str">
        <f>IF(AND(G46&lt;&gt;"",P46&lt;&gt;""),((G46*P46)/60),"")</f>
        <v/>
      </c>
      <c r="W46" s="267"/>
      <c r="X46" s="268"/>
      <c r="Y46" s="135" t="s">
        <v>9</v>
      </c>
      <c r="AA46" s="58"/>
    </row>
    <row r="47" spans="1:30" ht="3" customHeight="1">
      <c r="T47" s="24"/>
    </row>
    <row r="48" spans="1:30" ht="3" customHeight="1">
      <c r="A48" s="133"/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</row>
    <row r="49" spans="1:28" ht="13.8">
      <c r="A49" s="133" t="s">
        <v>216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</row>
    <row r="50" spans="1:28" ht="13.95" customHeight="1">
      <c r="A50" s="148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344" t="str">
        <f>IF(AND(X43&lt;&gt;"",V46&lt;&gt;""),(X43+V46),"")</f>
        <v/>
      </c>
      <c r="O50" s="344"/>
      <c r="P50" s="344"/>
      <c r="Q50" s="148" t="s">
        <v>9</v>
      </c>
      <c r="R50" s="148"/>
      <c r="S50" s="133"/>
      <c r="T50" s="133"/>
      <c r="U50" s="133"/>
      <c r="V50" s="133"/>
      <c r="W50" s="133"/>
      <c r="X50" s="133"/>
      <c r="Y50" s="133"/>
      <c r="Z50" s="133"/>
    </row>
    <row r="51" spans="1:28" s="150" customFormat="1" ht="31.5" customHeight="1">
      <c r="A51" s="342" t="s">
        <v>222</v>
      </c>
      <c r="B51" s="342"/>
      <c r="C51" s="342"/>
      <c r="D51" s="342"/>
      <c r="E51" s="342"/>
      <c r="F51" s="342"/>
      <c r="G51" s="342"/>
      <c r="H51" s="342"/>
      <c r="I51" s="342"/>
      <c r="J51" s="342"/>
      <c r="K51" s="342"/>
      <c r="L51" s="342"/>
      <c r="M51" s="342"/>
      <c r="N51" s="342"/>
      <c r="O51" s="342"/>
      <c r="P51" s="342"/>
      <c r="Q51" s="342"/>
      <c r="R51" s="342"/>
      <c r="S51" s="342"/>
      <c r="T51" s="342"/>
      <c r="U51" s="342"/>
      <c r="V51" s="342"/>
      <c r="W51" s="342"/>
      <c r="X51" s="342"/>
      <c r="Y51" s="342"/>
      <c r="Z51" s="342"/>
      <c r="AA51" s="342"/>
      <c r="AB51" s="342"/>
    </row>
    <row r="52" spans="1:28" s="150" customFormat="1" ht="13.95" customHeight="1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378" t="str">
        <f>IF(AND(N29&lt;&gt;"",N50&lt;&gt;""),(N50-N29),"")</f>
        <v/>
      </c>
      <c r="O52" s="378"/>
      <c r="P52" s="378"/>
      <c r="Q52" s="148" t="s">
        <v>9</v>
      </c>
      <c r="R52" s="148"/>
      <c r="S52" s="148"/>
      <c r="T52" s="148"/>
      <c r="U52" s="148"/>
      <c r="V52" s="148"/>
      <c r="W52" s="148"/>
      <c r="X52" s="148"/>
      <c r="Y52" s="148"/>
      <c r="Z52" s="148"/>
    </row>
    <row r="53" spans="1:28" ht="20.25" customHeight="1">
      <c r="A53" s="31" t="s">
        <v>12</v>
      </c>
    </row>
    <row r="54" spans="1:28" ht="13.95" customHeight="1">
      <c r="A54" s="279" t="s">
        <v>13</v>
      </c>
      <c r="B54" s="279"/>
      <c r="C54" s="279"/>
      <c r="D54" s="279"/>
      <c r="E54" s="279"/>
      <c r="F54" s="279"/>
      <c r="G54" s="279"/>
      <c r="H54" s="279"/>
      <c r="I54" s="279"/>
      <c r="J54" s="280"/>
      <c r="K54" s="280"/>
      <c r="L54" s="280"/>
      <c r="M54" s="280"/>
      <c r="N54" s="280"/>
      <c r="O54" s="280"/>
      <c r="P54" s="280"/>
      <c r="Q54" s="280"/>
      <c r="R54" s="280"/>
      <c r="S54" s="280"/>
      <c r="T54" s="280"/>
      <c r="U54" s="280"/>
      <c r="V54" s="280"/>
      <c r="W54" s="280"/>
      <c r="X54" s="280"/>
      <c r="Y54" s="280"/>
      <c r="Z54" s="280"/>
      <c r="AA54" s="99"/>
    </row>
    <row r="55" spans="1:28" ht="13.95" customHeight="1">
      <c r="A55" s="62" t="s">
        <v>14</v>
      </c>
      <c r="B55" s="62"/>
      <c r="C55" s="280"/>
      <c r="D55" s="280"/>
      <c r="E55" s="280"/>
      <c r="F55" s="280"/>
      <c r="G55" s="62" t="s">
        <v>45</v>
      </c>
      <c r="H55" s="62"/>
      <c r="I55" s="62"/>
      <c r="J55" s="280"/>
      <c r="K55" s="280"/>
      <c r="L55" s="280"/>
      <c r="M55" s="280"/>
      <c r="N55" s="280"/>
      <c r="O55" s="280"/>
      <c r="P55" s="280"/>
      <c r="Q55" s="280"/>
      <c r="R55" s="280"/>
      <c r="S55" s="280"/>
      <c r="T55" s="280"/>
      <c r="U55" s="280"/>
      <c r="V55" s="280"/>
      <c r="W55" s="280"/>
      <c r="X55" s="280"/>
      <c r="Y55" s="280"/>
      <c r="Z55" s="280"/>
      <c r="AA55" s="99"/>
    </row>
    <row r="56" spans="1:28" ht="3" customHeight="1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</row>
    <row r="57" spans="1:28" s="25" customFormat="1" ht="13.95" customHeight="1">
      <c r="A57" s="66" t="s">
        <v>213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356"/>
      <c r="M57" s="356"/>
      <c r="N57" s="356"/>
      <c r="O57" s="57" t="s">
        <v>185</v>
      </c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</row>
    <row r="58" spans="1:28" ht="3" customHeight="1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</row>
    <row r="59" spans="1:28" ht="13.8">
      <c r="A59" s="58" t="s">
        <v>15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</row>
    <row r="60" spans="1:28" ht="13.95" customHeight="1">
      <c r="A60" s="340" t="s">
        <v>16</v>
      </c>
      <c r="B60" s="340"/>
      <c r="C60" s="340"/>
      <c r="D60" s="340"/>
      <c r="E60" s="280"/>
      <c r="F60" s="280"/>
      <c r="G60" s="280"/>
      <c r="H60" s="280"/>
      <c r="I60" s="280"/>
      <c r="J60" s="280"/>
      <c r="K60" s="280"/>
      <c r="L60" s="280"/>
      <c r="M60" s="280"/>
      <c r="N60" s="280"/>
      <c r="O60" s="280"/>
      <c r="P60" s="280"/>
      <c r="Q60" s="280"/>
      <c r="R60" s="280"/>
      <c r="S60" s="280"/>
      <c r="T60" s="280"/>
      <c r="U60" s="280"/>
      <c r="V60" s="280"/>
      <c r="W60" s="280"/>
      <c r="X60" s="280"/>
      <c r="Y60" s="280"/>
      <c r="Z60" s="280"/>
      <c r="AA60" s="99"/>
    </row>
    <row r="61" spans="1:28" ht="13.95" customHeight="1">
      <c r="A61" s="340" t="s">
        <v>17</v>
      </c>
      <c r="B61" s="340"/>
      <c r="C61" s="340"/>
      <c r="D61" s="340"/>
      <c r="E61" s="280"/>
      <c r="F61" s="280"/>
      <c r="G61" s="280"/>
      <c r="H61" s="280"/>
      <c r="I61" s="280"/>
      <c r="J61" s="280"/>
      <c r="K61" s="280"/>
      <c r="L61" s="280"/>
      <c r="M61" s="280"/>
      <c r="N61" s="280"/>
      <c r="O61" s="280"/>
      <c r="P61" s="280"/>
      <c r="Q61" s="280"/>
      <c r="R61" s="280"/>
      <c r="S61" s="280"/>
      <c r="T61" s="280"/>
      <c r="U61" s="280"/>
      <c r="V61" s="280"/>
      <c r="W61" s="280"/>
      <c r="X61" s="280"/>
      <c r="Y61" s="280"/>
      <c r="Z61" s="280"/>
      <c r="AA61" s="99"/>
    </row>
    <row r="62" spans="1:28" ht="13.95" customHeight="1">
      <c r="A62" s="340" t="s">
        <v>18</v>
      </c>
      <c r="B62" s="340"/>
      <c r="C62" s="340"/>
      <c r="D62" s="340"/>
      <c r="E62" s="280"/>
      <c r="F62" s="280"/>
      <c r="G62" s="280"/>
      <c r="H62" s="280"/>
      <c r="I62" s="280"/>
      <c r="J62" s="280"/>
      <c r="K62" s="280"/>
      <c r="L62" s="280"/>
      <c r="M62" s="280"/>
      <c r="N62" s="280"/>
      <c r="O62" s="280"/>
      <c r="P62" s="280"/>
      <c r="Q62" s="280"/>
      <c r="R62" s="280"/>
      <c r="S62" s="280"/>
      <c r="T62" s="280"/>
      <c r="U62" s="280"/>
      <c r="V62" s="280"/>
      <c r="W62" s="280"/>
      <c r="X62" s="280"/>
      <c r="Y62" s="280"/>
      <c r="Z62" s="280"/>
      <c r="AA62" s="99"/>
    </row>
    <row r="63" spans="1:28" ht="19.5" customHeight="1">
      <c r="A63" s="31" t="s">
        <v>46</v>
      </c>
    </row>
    <row r="64" spans="1:28" ht="13.2" customHeight="1">
      <c r="A64" s="341" t="s">
        <v>19</v>
      </c>
      <c r="B64" s="341"/>
      <c r="C64" s="341"/>
      <c r="D64" s="341"/>
      <c r="E64" s="341"/>
      <c r="F64" s="341"/>
      <c r="G64" s="341"/>
      <c r="H64" s="341"/>
      <c r="I64" s="341"/>
      <c r="J64" s="341"/>
      <c r="K64" s="341" t="s">
        <v>20</v>
      </c>
      <c r="L64" s="341"/>
      <c r="M64" s="341"/>
      <c r="N64" s="341"/>
      <c r="O64" s="341"/>
      <c r="P64" s="341"/>
      <c r="Q64" s="341"/>
      <c r="R64" s="341"/>
      <c r="S64" s="341" t="s">
        <v>21</v>
      </c>
      <c r="T64" s="341"/>
      <c r="U64" s="341"/>
      <c r="V64" s="341"/>
      <c r="W64" s="341"/>
      <c r="X64" s="341"/>
      <c r="Y64" s="341"/>
      <c r="Z64" s="341"/>
      <c r="AA64" s="24"/>
    </row>
    <row r="65" spans="1:27" s="190" customFormat="1" ht="10.050000000000001" customHeight="1">
      <c r="A65" s="388">
        <v>1</v>
      </c>
      <c r="B65" s="388"/>
      <c r="C65" s="388"/>
      <c r="D65" s="388"/>
      <c r="E65" s="388"/>
      <c r="F65" s="388"/>
      <c r="G65" s="388"/>
      <c r="H65" s="388"/>
      <c r="I65" s="388"/>
      <c r="J65" s="388"/>
      <c r="K65" s="388">
        <v>2</v>
      </c>
      <c r="L65" s="388"/>
      <c r="M65" s="388"/>
      <c r="N65" s="388"/>
      <c r="O65" s="388"/>
      <c r="P65" s="388"/>
      <c r="Q65" s="388"/>
      <c r="R65" s="388"/>
      <c r="S65" s="388">
        <v>3</v>
      </c>
      <c r="T65" s="388"/>
      <c r="U65" s="388"/>
      <c r="V65" s="388"/>
      <c r="W65" s="388"/>
      <c r="X65" s="388"/>
      <c r="Y65" s="388"/>
      <c r="Z65" s="388"/>
      <c r="AA65" s="189"/>
    </row>
    <row r="66" spans="1:27" ht="15" customHeight="1">
      <c r="A66" s="310" t="s">
        <v>230</v>
      </c>
      <c r="B66" s="310"/>
      <c r="C66" s="310"/>
      <c r="D66" s="310"/>
      <c r="E66" s="310"/>
      <c r="F66" s="310"/>
      <c r="G66" s="310"/>
      <c r="H66" s="310"/>
      <c r="I66" s="310"/>
      <c r="J66" s="310"/>
      <c r="K66" s="379"/>
      <c r="L66" s="380"/>
      <c r="M66" s="380"/>
      <c r="N66" s="380"/>
      <c r="O66" s="380"/>
      <c r="P66" s="380"/>
      <c r="Q66" s="380"/>
      <c r="R66" s="381"/>
      <c r="S66" s="379"/>
      <c r="T66" s="380"/>
      <c r="U66" s="380"/>
      <c r="V66" s="380"/>
      <c r="W66" s="380"/>
      <c r="X66" s="380"/>
      <c r="Y66" s="380"/>
      <c r="Z66" s="381"/>
      <c r="AA66" s="142"/>
    </row>
    <row r="67" spans="1:27" ht="13.8">
      <c r="A67" s="310"/>
      <c r="B67" s="310"/>
      <c r="C67" s="310"/>
      <c r="D67" s="310"/>
      <c r="E67" s="310"/>
      <c r="F67" s="310"/>
      <c r="G67" s="310"/>
      <c r="H67" s="310"/>
      <c r="I67" s="310"/>
      <c r="J67" s="310"/>
      <c r="K67" s="382"/>
      <c r="L67" s="383"/>
      <c r="M67" s="383"/>
      <c r="N67" s="383"/>
      <c r="O67" s="383"/>
      <c r="P67" s="383"/>
      <c r="Q67" s="383"/>
      <c r="R67" s="384"/>
      <c r="S67" s="320" t="s">
        <v>48</v>
      </c>
      <c r="T67" s="321"/>
      <c r="U67" s="321"/>
      <c r="V67" s="321"/>
      <c r="W67" s="321"/>
      <c r="X67" s="321"/>
      <c r="Y67" s="321"/>
      <c r="Z67" s="322"/>
      <c r="AA67" s="143"/>
    </row>
    <row r="68" spans="1:27" ht="13.8">
      <c r="A68" s="310"/>
      <c r="B68" s="310"/>
      <c r="C68" s="310"/>
      <c r="D68" s="310"/>
      <c r="E68" s="310"/>
      <c r="F68" s="310"/>
      <c r="G68" s="310"/>
      <c r="H68" s="310"/>
      <c r="I68" s="310"/>
      <c r="J68" s="310"/>
      <c r="K68" s="385"/>
      <c r="L68" s="386"/>
      <c r="M68" s="386"/>
      <c r="N68" s="386"/>
      <c r="O68" s="386"/>
      <c r="P68" s="386"/>
      <c r="Q68" s="386"/>
      <c r="R68" s="387"/>
      <c r="S68" s="323" t="str">
        <f>IF(AND(K66&lt;&gt;"",S66&lt;&gt;""),(S66-K66),"")</f>
        <v/>
      </c>
      <c r="T68" s="324"/>
      <c r="U68" s="324"/>
      <c r="V68" s="324"/>
      <c r="W68" s="324"/>
      <c r="X68" s="324"/>
      <c r="Y68" s="324"/>
      <c r="Z68" s="325"/>
      <c r="AA68" s="24"/>
    </row>
    <row r="69" spans="1:27" ht="75" customHeight="1">
      <c r="A69" s="310" t="s">
        <v>47</v>
      </c>
      <c r="B69" s="310"/>
      <c r="C69" s="310"/>
      <c r="D69" s="310"/>
      <c r="E69" s="310"/>
      <c r="F69" s="310"/>
      <c r="G69" s="310"/>
      <c r="H69" s="310"/>
      <c r="I69" s="310"/>
      <c r="J69" s="310"/>
      <c r="K69" s="326"/>
      <c r="L69" s="327"/>
      <c r="M69" s="327"/>
      <c r="N69" s="327"/>
      <c r="O69" s="327"/>
      <c r="P69" s="327"/>
      <c r="Q69" s="327"/>
      <c r="R69" s="328"/>
      <c r="S69" s="326"/>
      <c r="T69" s="327"/>
      <c r="U69" s="327"/>
      <c r="V69" s="327"/>
      <c r="W69" s="327"/>
      <c r="X69" s="327"/>
      <c r="Y69" s="327"/>
      <c r="Z69" s="328"/>
      <c r="AA69" s="144"/>
    </row>
    <row r="70" spans="1:27" ht="22.5" customHeight="1">
      <c r="A70" s="31" t="s">
        <v>22</v>
      </c>
    </row>
    <row r="71" spans="1:27" ht="13.8">
      <c r="A71" s="286" t="s">
        <v>23</v>
      </c>
      <c r="B71" s="286"/>
      <c r="C71" s="286"/>
      <c r="D71" s="286"/>
      <c r="E71" s="286"/>
      <c r="F71" s="286"/>
      <c r="G71" s="360" t="s">
        <v>24</v>
      </c>
      <c r="H71" s="360"/>
      <c r="I71" s="360"/>
      <c r="J71" s="360"/>
      <c r="K71" s="360"/>
      <c r="L71" s="360"/>
      <c r="M71" s="360"/>
      <c r="N71" s="360"/>
      <c r="O71" s="360"/>
      <c r="P71" s="360"/>
      <c r="Q71" s="298" t="s">
        <v>237</v>
      </c>
      <c r="R71" s="361"/>
      <c r="S71" s="361"/>
      <c r="T71" s="361"/>
      <c r="U71" s="361"/>
      <c r="V71" s="361"/>
      <c r="W71" s="361"/>
      <c r="X71" s="361"/>
      <c r="Y71" s="361"/>
      <c r="Z71" s="362"/>
      <c r="AA71" s="24"/>
    </row>
    <row r="72" spans="1:27" ht="13.8">
      <c r="A72" s="286"/>
      <c r="B72" s="286"/>
      <c r="C72" s="286"/>
      <c r="D72" s="286"/>
      <c r="E72" s="286"/>
      <c r="F72" s="286"/>
      <c r="G72" s="360"/>
      <c r="H72" s="360"/>
      <c r="I72" s="360"/>
      <c r="J72" s="360"/>
      <c r="K72" s="360"/>
      <c r="L72" s="360"/>
      <c r="M72" s="360"/>
      <c r="N72" s="360"/>
      <c r="O72" s="360"/>
      <c r="P72" s="360"/>
      <c r="Q72" s="363"/>
      <c r="R72" s="364"/>
      <c r="S72" s="364"/>
      <c r="T72" s="364"/>
      <c r="U72" s="364"/>
      <c r="V72" s="364"/>
      <c r="W72" s="364"/>
      <c r="X72" s="364"/>
      <c r="Y72" s="364"/>
      <c r="Z72" s="365"/>
      <c r="AA72" s="143"/>
    </row>
    <row r="73" spans="1:27" ht="15" customHeight="1">
      <c r="A73" s="286"/>
      <c r="B73" s="286"/>
      <c r="C73" s="286"/>
      <c r="D73" s="286"/>
      <c r="E73" s="286"/>
      <c r="F73" s="286"/>
      <c r="G73" s="286" t="s">
        <v>26</v>
      </c>
      <c r="H73" s="286"/>
      <c r="I73" s="286"/>
      <c r="J73" s="286"/>
      <c r="K73" s="286"/>
      <c r="L73" s="360" t="s">
        <v>231</v>
      </c>
      <c r="M73" s="360"/>
      <c r="N73" s="360"/>
      <c r="O73" s="360"/>
      <c r="P73" s="360"/>
      <c r="Q73" s="296" t="s">
        <v>27</v>
      </c>
      <c r="R73" s="296"/>
      <c r="S73" s="296"/>
      <c r="T73" s="296"/>
      <c r="U73" s="296"/>
      <c r="V73" s="296"/>
      <c r="W73" s="296"/>
      <c r="X73" s="296"/>
      <c r="Y73" s="296"/>
      <c r="Z73" s="296"/>
      <c r="AA73" s="145"/>
    </row>
    <row r="74" spans="1:27" ht="13.8">
      <c r="A74" s="286"/>
      <c r="B74" s="286"/>
      <c r="C74" s="286"/>
      <c r="D74" s="286"/>
      <c r="E74" s="286"/>
      <c r="F74" s="286"/>
      <c r="G74" s="286"/>
      <c r="H74" s="286"/>
      <c r="I74" s="286"/>
      <c r="J74" s="286"/>
      <c r="K74" s="286"/>
      <c r="L74" s="360"/>
      <c r="M74" s="360"/>
      <c r="N74" s="360"/>
      <c r="O74" s="360"/>
      <c r="P74" s="360"/>
      <c r="Q74" s="296"/>
      <c r="R74" s="296"/>
      <c r="S74" s="296"/>
      <c r="T74" s="296"/>
      <c r="U74" s="296"/>
      <c r="V74" s="296"/>
      <c r="W74" s="296"/>
      <c r="X74" s="296"/>
      <c r="Y74" s="296"/>
      <c r="Z74" s="296"/>
      <c r="AA74" s="145"/>
    </row>
    <row r="75" spans="1:27" ht="13.8">
      <c r="A75" s="286"/>
      <c r="B75" s="286"/>
      <c r="C75" s="286"/>
      <c r="D75" s="286"/>
      <c r="E75" s="286"/>
      <c r="F75" s="286"/>
      <c r="G75" s="286"/>
      <c r="H75" s="286"/>
      <c r="I75" s="286"/>
      <c r="J75" s="286"/>
      <c r="K75" s="286"/>
      <c r="L75" s="360"/>
      <c r="M75" s="360"/>
      <c r="N75" s="360"/>
      <c r="O75" s="360"/>
      <c r="P75" s="360"/>
      <c r="Q75" s="304" t="s">
        <v>28</v>
      </c>
      <c r="R75" s="305"/>
      <c r="S75" s="305"/>
      <c r="T75" s="305"/>
      <c r="U75" s="306"/>
      <c r="V75" s="304" t="s">
        <v>29</v>
      </c>
      <c r="W75" s="305"/>
      <c r="X75" s="305"/>
      <c r="Y75" s="305"/>
      <c r="Z75" s="306"/>
      <c r="AA75" s="24"/>
    </row>
    <row r="76" spans="1:27" ht="7.95" customHeight="1">
      <c r="A76" s="286"/>
      <c r="B76" s="286"/>
      <c r="C76" s="286"/>
      <c r="D76" s="286"/>
      <c r="E76" s="286"/>
      <c r="F76" s="286"/>
      <c r="G76" s="286"/>
      <c r="H76" s="286"/>
      <c r="I76" s="286"/>
      <c r="J76" s="286"/>
      <c r="K76" s="286"/>
      <c r="L76" s="360"/>
      <c r="M76" s="360"/>
      <c r="N76" s="360"/>
      <c r="O76" s="360"/>
      <c r="P76" s="360"/>
      <c r="Q76" s="307"/>
      <c r="R76" s="308"/>
      <c r="S76" s="308"/>
      <c r="T76" s="308"/>
      <c r="U76" s="309"/>
      <c r="V76" s="307"/>
      <c r="W76" s="308"/>
      <c r="X76" s="308"/>
      <c r="Y76" s="308"/>
      <c r="Z76" s="309"/>
      <c r="AA76" s="143"/>
    </row>
    <row r="77" spans="1:27" s="186" customFormat="1" ht="10.050000000000001" customHeight="1">
      <c r="A77" s="297">
        <v>1</v>
      </c>
      <c r="B77" s="297"/>
      <c r="C77" s="297"/>
      <c r="D77" s="297"/>
      <c r="E77" s="297"/>
      <c r="F77" s="297"/>
      <c r="G77" s="297">
        <v>2</v>
      </c>
      <c r="H77" s="297"/>
      <c r="I77" s="297"/>
      <c r="J77" s="297"/>
      <c r="K77" s="297"/>
      <c r="L77" s="297">
        <v>3</v>
      </c>
      <c r="M77" s="297"/>
      <c r="N77" s="297"/>
      <c r="O77" s="297"/>
      <c r="P77" s="297"/>
      <c r="Q77" s="297">
        <v>4</v>
      </c>
      <c r="R77" s="297"/>
      <c r="S77" s="297"/>
      <c r="T77" s="297"/>
      <c r="U77" s="297"/>
      <c r="V77" s="297">
        <v>5</v>
      </c>
      <c r="W77" s="297"/>
      <c r="X77" s="297"/>
      <c r="Y77" s="297"/>
      <c r="Z77" s="297"/>
      <c r="AA77" s="185"/>
    </row>
    <row r="78" spans="1:27" ht="13.8">
      <c r="A78" s="283" t="s">
        <v>30</v>
      </c>
      <c r="B78" s="283"/>
      <c r="C78" s="283"/>
      <c r="D78" s="283"/>
      <c r="E78" s="283"/>
      <c r="F78" s="283"/>
      <c r="G78" s="284"/>
      <c r="H78" s="284"/>
      <c r="I78" s="284"/>
      <c r="J78" s="284"/>
      <c r="K78" s="284"/>
      <c r="L78" s="284"/>
      <c r="M78" s="284"/>
      <c r="N78" s="284"/>
      <c r="O78" s="284"/>
      <c r="P78" s="284"/>
      <c r="Q78" s="285" t="str">
        <f>IF(L78="","",IF(((G78-L78)*$K$66/1000)&lt;0,0,((G78-L78)*$K$66/1000)))</f>
        <v/>
      </c>
      <c r="R78" s="285"/>
      <c r="S78" s="285"/>
      <c r="T78" s="285"/>
      <c r="U78" s="285"/>
      <c r="V78" s="285" t="str">
        <f>IF(AND(G78&lt;&gt;"",L78&lt;&gt;""),(Q78*365),"")</f>
        <v/>
      </c>
      <c r="W78" s="285"/>
      <c r="X78" s="285"/>
      <c r="Y78" s="285"/>
      <c r="Z78" s="285"/>
      <c r="AA78" s="146"/>
    </row>
    <row r="79" spans="1:27" ht="13.8">
      <c r="A79" s="283" t="s">
        <v>31</v>
      </c>
      <c r="B79" s="283"/>
      <c r="C79" s="283"/>
      <c r="D79" s="283"/>
      <c r="E79" s="283"/>
      <c r="F79" s="283"/>
      <c r="G79" s="284"/>
      <c r="H79" s="284"/>
      <c r="I79" s="284"/>
      <c r="J79" s="284"/>
      <c r="K79" s="284"/>
      <c r="L79" s="284"/>
      <c r="M79" s="284"/>
      <c r="N79" s="284"/>
      <c r="O79" s="284"/>
      <c r="P79" s="284"/>
      <c r="Q79" s="285" t="str">
        <f>IF(L79="","",IF(((G79-L79)*$K$66/1000)&lt;0,0,((G79-L79)*$K$66/1000)))</f>
        <v/>
      </c>
      <c r="R79" s="285"/>
      <c r="S79" s="285"/>
      <c r="T79" s="285"/>
      <c r="U79" s="285"/>
      <c r="V79" s="285" t="str">
        <f>IF(AND(G79&lt;&gt;"",L79&lt;&gt;""),(Q79*365),"")</f>
        <v/>
      </c>
      <c r="W79" s="285"/>
      <c r="X79" s="285"/>
      <c r="Y79" s="285"/>
      <c r="Z79" s="285"/>
      <c r="AA79" s="146"/>
    </row>
    <row r="80" spans="1:27" ht="13.8">
      <c r="A80" s="283" t="s">
        <v>32</v>
      </c>
      <c r="B80" s="283"/>
      <c r="C80" s="283"/>
      <c r="D80" s="283"/>
      <c r="E80" s="283"/>
      <c r="F80" s="283"/>
      <c r="G80" s="284"/>
      <c r="H80" s="284"/>
      <c r="I80" s="284"/>
      <c r="J80" s="284"/>
      <c r="K80" s="284"/>
      <c r="L80" s="284"/>
      <c r="M80" s="284"/>
      <c r="N80" s="284"/>
      <c r="O80" s="284"/>
      <c r="P80" s="284"/>
      <c r="Q80" s="285" t="str">
        <f>IF(L80="","",IF(((G80-L80)*$K$66/1000)&lt;0,0,((G80-L80)*$K$66/1000)))</f>
        <v/>
      </c>
      <c r="R80" s="285"/>
      <c r="S80" s="285"/>
      <c r="T80" s="285"/>
      <c r="U80" s="285"/>
      <c r="V80" s="285" t="str">
        <f>IF(AND(G80&lt;&gt;"",L80&lt;&gt;""),(Q80*365),"")</f>
        <v/>
      </c>
      <c r="W80" s="285"/>
      <c r="X80" s="285"/>
      <c r="Y80" s="285"/>
      <c r="Z80" s="285"/>
      <c r="AA80" s="146"/>
    </row>
    <row r="81" spans="1:27" ht="13.8">
      <c r="A81" s="283" t="s">
        <v>33</v>
      </c>
      <c r="B81" s="283"/>
      <c r="C81" s="283"/>
      <c r="D81" s="283"/>
      <c r="E81" s="283"/>
      <c r="F81" s="283"/>
      <c r="G81" s="284"/>
      <c r="H81" s="284"/>
      <c r="I81" s="284"/>
      <c r="J81" s="284"/>
      <c r="K81" s="284"/>
      <c r="L81" s="284"/>
      <c r="M81" s="284"/>
      <c r="N81" s="284"/>
      <c r="O81" s="284"/>
      <c r="P81" s="284"/>
      <c r="Q81" s="285" t="str">
        <f>IF(L81="","",IF(((G81-L81)*$K$66/1000)&lt;0,0,((G81-L81)*$K$66/1000)))</f>
        <v/>
      </c>
      <c r="R81" s="285"/>
      <c r="S81" s="285"/>
      <c r="T81" s="285"/>
      <c r="U81" s="285"/>
      <c r="V81" s="285" t="str">
        <f>IF(AND(G81&lt;&gt;"",L81&lt;&gt;""),(Q81*365),"")</f>
        <v/>
      </c>
      <c r="W81" s="285"/>
      <c r="X81" s="285"/>
      <c r="Y81" s="285"/>
      <c r="Z81" s="285"/>
      <c r="AA81" s="146"/>
    </row>
    <row r="82" spans="1:27" ht="13.8">
      <c r="A82" s="283" t="s">
        <v>34</v>
      </c>
      <c r="B82" s="283"/>
      <c r="C82" s="283"/>
      <c r="D82" s="283"/>
      <c r="E82" s="283"/>
      <c r="F82" s="283"/>
      <c r="G82" s="284"/>
      <c r="H82" s="284"/>
      <c r="I82" s="284"/>
      <c r="J82" s="284"/>
      <c r="K82" s="284"/>
      <c r="L82" s="284"/>
      <c r="M82" s="284"/>
      <c r="N82" s="284"/>
      <c r="O82" s="284"/>
      <c r="P82" s="284"/>
      <c r="Q82" s="285" t="str">
        <f>IF(L82="","",IF(((G82-L82)*$K$66/1000)&lt;0,0,((G82-L82)*$K$66/1000)))</f>
        <v/>
      </c>
      <c r="R82" s="285"/>
      <c r="S82" s="285"/>
      <c r="T82" s="285"/>
      <c r="U82" s="285"/>
      <c r="V82" s="285" t="str">
        <f>IF(AND(G82&lt;&gt;"",L82&lt;&gt;""),(Q82*365),"")</f>
        <v/>
      </c>
      <c r="W82" s="285"/>
      <c r="X82" s="285"/>
      <c r="Y82" s="285"/>
      <c r="Z82" s="285"/>
      <c r="AA82" s="146"/>
    </row>
    <row r="83" spans="1:27" ht="21" customHeight="1">
      <c r="A83" s="31" t="s">
        <v>35</v>
      </c>
    </row>
    <row r="84" spans="1:27" ht="15" customHeight="1">
      <c r="A84" s="286" t="s">
        <v>23</v>
      </c>
      <c r="B84" s="286"/>
      <c r="C84" s="286"/>
      <c r="D84" s="286"/>
      <c r="E84" s="286"/>
      <c r="F84" s="360" t="s">
        <v>36</v>
      </c>
      <c r="G84" s="360"/>
      <c r="H84" s="360"/>
      <c r="I84" s="360"/>
      <c r="J84" s="360"/>
      <c r="K84" s="360"/>
      <c r="L84" s="360"/>
      <c r="M84" s="360"/>
      <c r="N84" s="369"/>
      <c r="O84" s="370" t="s">
        <v>37</v>
      </c>
      <c r="P84" s="371"/>
      <c r="Q84" s="371"/>
      <c r="R84" s="371"/>
      <c r="S84" s="371"/>
      <c r="T84" s="371"/>
      <c r="U84" s="371"/>
      <c r="V84" s="371"/>
      <c r="W84" s="371"/>
      <c r="X84" s="371"/>
      <c r="Y84" s="371"/>
      <c r="Z84" s="372"/>
      <c r="AA84" s="24"/>
    </row>
    <row r="85" spans="1:27" ht="13.8">
      <c r="A85" s="286"/>
      <c r="B85" s="286"/>
      <c r="C85" s="286"/>
      <c r="D85" s="286"/>
      <c r="E85" s="286"/>
      <c r="F85" s="360"/>
      <c r="G85" s="360"/>
      <c r="H85" s="360"/>
      <c r="I85" s="360"/>
      <c r="J85" s="360"/>
      <c r="K85" s="360"/>
      <c r="L85" s="360"/>
      <c r="M85" s="360"/>
      <c r="N85" s="369"/>
      <c r="O85" s="373" t="s">
        <v>25</v>
      </c>
      <c r="P85" s="374"/>
      <c r="Q85" s="374"/>
      <c r="R85" s="374"/>
      <c r="S85" s="374"/>
      <c r="T85" s="374"/>
      <c r="U85" s="374"/>
      <c r="V85" s="374"/>
      <c r="W85" s="374"/>
      <c r="X85" s="374"/>
      <c r="Y85" s="374"/>
      <c r="Z85" s="375"/>
      <c r="AA85" s="141"/>
    </row>
    <row r="86" spans="1:27" ht="12" customHeight="1">
      <c r="A86" s="286"/>
      <c r="B86" s="286"/>
      <c r="C86" s="286"/>
      <c r="D86" s="286"/>
      <c r="E86" s="286"/>
      <c r="F86" s="296" t="s">
        <v>38</v>
      </c>
      <c r="G86" s="296"/>
      <c r="H86" s="296"/>
      <c r="I86" s="296"/>
      <c r="J86" s="360" t="s">
        <v>49</v>
      </c>
      <c r="K86" s="360"/>
      <c r="L86" s="360"/>
      <c r="M86" s="360"/>
      <c r="N86" s="360"/>
      <c r="O86" s="366" t="s">
        <v>27</v>
      </c>
      <c r="P86" s="366"/>
      <c r="Q86" s="366"/>
      <c r="R86" s="366"/>
      <c r="S86" s="366"/>
      <c r="T86" s="366"/>
      <c r="U86" s="366"/>
      <c r="V86" s="366"/>
      <c r="W86" s="366"/>
      <c r="X86" s="366"/>
      <c r="Y86" s="366"/>
      <c r="Z86" s="366"/>
      <c r="AA86" s="145"/>
    </row>
    <row r="87" spans="1:27" ht="12" customHeight="1">
      <c r="A87" s="286"/>
      <c r="B87" s="286"/>
      <c r="C87" s="286"/>
      <c r="D87" s="286"/>
      <c r="E87" s="286"/>
      <c r="F87" s="296"/>
      <c r="G87" s="296"/>
      <c r="H87" s="296"/>
      <c r="I87" s="296"/>
      <c r="J87" s="360"/>
      <c r="K87" s="360"/>
      <c r="L87" s="360"/>
      <c r="M87" s="360"/>
      <c r="N87" s="360"/>
      <c r="O87" s="296"/>
      <c r="P87" s="296"/>
      <c r="Q87" s="296"/>
      <c r="R87" s="296"/>
      <c r="S87" s="296"/>
      <c r="T87" s="296"/>
      <c r="U87" s="296"/>
      <c r="V87" s="296"/>
      <c r="W87" s="296"/>
      <c r="X87" s="296"/>
      <c r="Y87" s="296"/>
      <c r="Z87" s="296"/>
      <c r="AA87" s="145"/>
    </row>
    <row r="88" spans="1:27" ht="13.8">
      <c r="A88" s="286"/>
      <c r="B88" s="286"/>
      <c r="C88" s="286"/>
      <c r="D88" s="286"/>
      <c r="E88" s="286"/>
      <c r="F88" s="296"/>
      <c r="G88" s="296"/>
      <c r="H88" s="296"/>
      <c r="I88" s="296"/>
      <c r="J88" s="360"/>
      <c r="K88" s="360"/>
      <c r="L88" s="360"/>
      <c r="M88" s="360"/>
      <c r="N88" s="360"/>
      <c r="O88" s="367" t="s">
        <v>39</v>
      </c>
      <c r="P88" s="367"/>
      <c r="Q88" s="367"/>
      <c r="R88" s="367"/>
      <c r="S88" s="367" t="s">
        <v>39</v>
      </c>
      <c r="T88" s="367"/>
      <c r="U88" s="367"/>
      <c r="V88" s="367"/>
      <c r="W88" s="367" t="s">
        <v>29</v>
      </c>
      <c r="X88" s="367"/>
      <c r="Y88" s="367"/>
      <c r="Z88" s="367"/>
      <c r="AA88" s="24"/>
    </row>
    <row r="89" spans="1:27" ht="13.8">
      <c r="A89" s="286"/>
      <c r="B89" s="286"/>
      <c r="C89" s="286"/>
      <c r="D89" s="286"/>
      <c r="E89" s="286"/>
      <c r="F89" s="296"/>
      <c r="G89" s="296"/>
      <c r="H89" s="296"/>
      <c r="I89" s="296"/>
      <c r="J89" s="360"/>
      <c r="K89" s="360"/>
      <c r="L89" s="360"/>
      <c r="M89" s="360"/>
      <c r="N89" s="360"/>
      <c r="O89" s="368" t="s">
        <v>55</v>
      </c>
      <c r="P89" s="368"/>
      <c r="Q89" s="368"/>
      <c r="R89" s="368"/>
      <c r="S89" s="368" t="s">
        <v>40</v>
      </c>
      <c r="T89" s="368"/>
      <c r="U89" s="368"/>
      <c r="V89" s="368"/>
      <c r="W89" s="368" t="s">
        <v>50</v>
      </c>
      <c r="X89" s="368"/>
      <c r="Y89" s="368"/>
      <c r="Z89" s="368"/>
      <c r="AA89" s="141"/>
    </row>
    <row r="90" spans="1:27" s="190" customFormat="1" ht="10.050000000000001" customHeight="1">
      <c r="A90" s="376">
        <v>1</v>
      </c>
      <c r="B90" s="376"/>
      <c r="C90" s="376"/>
      <c r="D90" s="376"/>
      <c r="E90" s="376"/>
      <c r="F90" s="376">
        <v>2</v>
      </c>
      <c r="G90" s="376"/>
      <c r="H90" s="376"/>
      <c r="I90" s="376"/>
      <c r="J90" s="376">
        <v>3</v>
      </c>
      <c r="K90" s="376"/>
      <c r="L90" s="376"/>
      <c r="M90" s="376"/>
      <c r="N90" s="376"/>
      <c r="O90" s="376">
        <v>4</v>
      </c>
      <c r="P90" s="376"/>
      <c r="Q90" s="376"/>
      <c r="R90" s="376"/>
      <c r="S90" s="376">
        <v>5</v>
      </c>
      <c r="T90" s="376"/>
      <c r="U90" s="376"/>
      <c r="V90" s="376"/>
      <c r="W90" s="376">
        <v>6</v>
      </c>
      <c r="X90" s="376"/>
      <c r="Y90" s="376"/>
      <c r="Z90" s="376"/>
      <c r="AA90" s="187"/>
    </row>
    <row r="91" spans="1:27" ht="13.8">
      <c r="A91" s="283" t="s">
        <v>30</v>
      </c>
      <c r="B91" s="283"/>
      <c r="C91" s="283"/>
      <c r="D91" s="283"/>
      <c r="E91" s="283"/>
      <c r="F91" s="353"/>
      <c r="G91" s="354"/>
      <c r="H91" s="354"/>
      <c r="I91" s="355"/>
      <c r="J91" s="284"/>
      <c r="K91" s="284"/>
      <c r="L91" s="284"/>
      <c r="M91" s="284"/>
      <c r="N91" s="284"/>
      <c r="O91" s="285" t="str">
        <f>IF(J91="","",IF(((F91-J91)*$S$68/1000)&lt;0,0,((F91-J91)*$S$68/1000)))</f>
        <v/>
      </c>
      <c r="P91" s="285"/>
      <c r="Q91" s="285"/>
      <c r="R91" s="285"/>
      <c r="S91" s="285" t="str">
        <f>IF(AND(F91&lt;&gt;"",J91&lt;&gt;""),(Q78+O91),"")</f>
        <v/>
      </c>
      <c r="T91" s="285"/>
      <c r="U91" s="285"/>
      <c r="V91" s="285"/>
      <c r="W91" s="285" t="str">
        <f>IF(AND(F91&lt;&gt;"",J91&lt;&gt;""),(S91*365),"")</f>
        <v/>
      </c>
      <c r="X91" s="285"/>
      <c r="Y91" s="285"/>
      <c r="Z91" s="285"/>
      <c r="AA91" s="146"/>
    </row>
    <row r="92" spans="1:27" ht="13.8">
      <c r="A92" s="283" t="s">
        <v>31</v>
      </c>
      <c r="B92" s="283"/>
      <c r="C92" s="283"/>
      <c r="D92" s="283"/>
      <c r="E92" s="283"/>
      <c r="F92" s="353"/>
      <c r="G92" s="354"/>
      <c r="H92" s="354"/>
      <c r="I92" s="355"/>
      <c r="J92" s="284"/>
      <c r="K92" s="284"/>
      <c r="L92" s="284"/>
      <c r="M92" s="284"/>
      <c r="N92" s="284"/>
      <c r="O92" s="285" t="str">
        <f>IF(J92="","",IF(((F92-J92)*$S$68/1000)&lt;0,0,((F92-J92)*$S$68/1000)))</f>
        <v/>
      </c>
      <c r="P92" s="285"/>
      <c r="Q92" s="285"/>
      <c r="R92" s="285"/>
      <c r="S92" s="285" t="str">
        <f>IF(AND(F92&lt;&gt;"",J92&lt;&gt;""),(Q79+O92),"")</f>
        <v/>
      </c>
      <c r="T92" s="285"/>
      <c r="U92" s="285"/>
      <c r="V92" s="285"/>
      <c r="W92" s="285" t="str">
        <f>IF(AND(F92&lt;&gt;"",J92&lt;&gt;""),(S92*365),"")</f>
        <v/>
      </c>
      <c r="X92" s="285"/>
      <c r="Y92" s="285"/>
      <c r="Z92" s="285"/>
      <c r="AA92" s="146"/>
    </row>
    <row r="93" spans="1:27" ht="13.8">
      <c r="A93" s="283" t="s">
        <v>32</v>
      </c>
      <c r="B93" s="283"/>
      <c r="C93" s="283"/>
      <c r="D93" s="283"/>
      <c r="E93" s="283"/>
      <c r="F93" s="353"/>
      <c r="G93" s="354"/>
      <c r="H93" s="354"/>
      <c r="I93" s="355"/>
      <c r="J93" s="284"/>
      <c r="K93" s="284"/>
      <c r="L93" s="284"/>
      <c r="M93" s="284"/>
      <c r="N93" s="284"/>
      <c r="O93" s="285" t="str">
        <f>IF(J93="","",IF(((F93-J93)*$S$68/1000)&lt;0,0,((F93-J93)*$S$68/1000)))</f>
        <v/>
      </c>
      <c r="P93" s="285"/>
      <c r="Q93" s="285"/>
      <c r="R93" s="285"/>
      <c r="S93" s="285" t="str">
        <f>IF(AND(F93&lt;&gt;"",J93&lt;&gt;""),(Q80+O93),"")</f>
        <v/>
      </c>
      <c r="T93" s="285"/>
      <c r="U93" s="285"/>
      <c r="V93" s="285"/>
      <c r="W93" s="285" t="str">
        <f>IF(AND(F93&lt;&gt;"",J93&lt;&gt;""),(S93*365),"")</f>
        <v/>
      </c>
      <c r="X93" s="285"/>
      <c r="Y93" s="285"/>
      <c r="Z93" s="285"/>
      <c r="AA93" s="146"/>
    </row>
    <row r="94" spans="1:27" ht="13.8">
      <c r="A94" s="283" t="s">
        <v>33</v>
      </c>
      <c r="B94" s="283"/>
      <c r="C94" s="283"/>
      <c r="D94" s="283"/>
      <c r="E94" s="283"/>
      <c r="F94" s="353"/>
      <c r="G94" s="354"/>
      <c r="H94" s="354"/>
      <c r="I94" s="355"/>
      <c r="J94" s="284"/>
      <c r="K94" s="284"/>
      <c r="L94" s="284"/>
      <c r="M94" s="284"/>
      <c r="N94" s="284"/>
      <c r="O94" s="285" t="str">
        <f>IF(J94="","",IF(((F94-J94)*$S$68/1000)&lt;0,0,((F94-J94)*$S$68/1000)))</f>
        <v/>
      </c>
      <c r="P94" s="285"/>
      <c r="Q94" s="285"/>
      <c r="R94" s="285"/>
      <c r="S94" s="285" t="str">
        <f>IF(AND(F94&lt;&gt;"",J94&lt;&gt;""),(Q81+O94),"")</f>
        <v/>
      </c>
      <c r="T94" s="285"/>
      <c r="U94" s="285"/>
      <c r="V94" s="285"/>
      <c r="W94" s="285" t="str">
        <f>IF(AND(F94&lt;&gt;"",J94&lt;&gt;""),(S94*365),"")</f>
        <v/>
      </c>
      <c r="X94" s="285"/>
      <c r="Y94" s="285"/>
      <c r="Z94" s="285"/>
      <c r="AA94" s="146"/>
    </row>
    <row r="95" spans="1:27" ht="13.8">
      <c r="A95" s="283" t="s">
        <v>34</v>
      </c>
      <c r="B95" s="283"/>
      <c r="C95" s="283"/>
      <c r="D95" s="283"/>
      <c r="E95" s="283"/>
      <c r="F95" s="353"/>
      <c r="G95" s="354"/>
      <c r="H95" s="354"/>
      <c r="I95" s="355"/>
      <c r="J95" s="284"/>
      <c r="K95" s="284"/>
      <c r="L95" s="284"/>
      <c r="M95" s="284"/>
      <c r="N95" s="284"/>
      <c r="O95" s="285" t="str">
        <f>IF(J95="","",IF(((F95-J95)*$S$68/1000)&lt;0,0,((F95-J95)*$S$68/1000)))</f>
        <v/>
      </c>
      <c r="P95" s="285"/>
      <c r="Q95" s="285"/>
      <c r="R95" s="285"/>
      <c r="S95" s="285" t="str">
        <f>IF(AND(F95&lt;&gt;"",J95&lt;&gt;""),(Q82+O95),"")</f>
        <v/>
      </c>
      <c r="T95" s="285"/>
      <c r="U95" s="285"/>
      <c r="V95" s="285"/>
      <c r="W95" s="285" t="str">
        <f>IF(AND(F95&lt;&gt;"",J95&lt;&gt;""),(S95*365),"")</f>
        <v/>
      </c>
      <c r="X95" s="285"/>
      <c r="Y95" s="285"/>
      <c r="Z95" s="285"/>
      <c r="AA95" s="146"/>
    </row>
    <row r="96" spans="1:27" ht="13.8"/>
    <row r="97" spans="1:31" ht="13.8">
      <c r="A97" s="31" t="s">
        <v>41</v>
      </c>
    </row>
    <row r="98" spans="1:31" ht="60" customHeight="1">
      <c r="A98" s="281"/>
      <c r="B98" s="281"/>
      <c r="C98" s="281"/>
      <c r="D98" s="281"/>
      <c r="E98" s="281"/>
      <c r="F98" s="281"/>
      <c r="G98" s="281"/>
      <c r="H98" s="281"/>
      <c r="I98" s="281"/>
      <c r="J98" s="281"/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100"/>
    </row>
    <row r="99" spans="1:31" ht="3" customHeight="1"/>
    <row r="100" spans="1:31" ht="15" customHeight="1">
      <c r="A100" s="259" t="s">
        <v>207</v>
      </c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  <c r="L100" s="259"/>
      <c r="M100" s="259"/>
      <c r="N100" s="259"/>
      <c r="O100" s="259"/>
      <c r="P100" s="259"/>
      <c r="Q100" s="259"/>
      <c r="R100" s="259"/>
      <c r="S100" s="259"/>
      <c r="T100" s="259"/>
      <c r="U100" s="259"/>
      <c r="V100" s="259"/>
      <c r="W100" s="259"/>
      <c r="X100" s="259"/>
      <c r="Y100" s="259"/>
      <c r="Z100" s="259"/>
      <c r="AA100" s="101"/>
    </row>
    <row r="101" spans="1:31" ht="14.25" customHeight="1">
      <c r="A101" s="282" t="s">
        <v>228</v>
      </c>
      <c r="B101" s="282"/>
      <c r="C101" s="282"/>
      <c r="D101" s="282"/>
      <c r="E101" s="282"/>
      <c r="F101" s="282"/>
      <c r="G101" s="282"/>
      <c r="H101" s="282"/>
      <c r="I101" s="282"/>
      <c r="J101" s="282"/>
      <c r="K101" s="282"/>
      <c r="L101" s="282"/>
      <c r="M101" s="282"/>
      <c r="N101" s="282"/>
      <c r="O101" s="282"/>
      <c r="P101" s="282"/>
      <c r="Q101" s="282"/>
      <c r="R101" s="282"/>
      <c r="S101" s="282"/>
      <c r="T101" s="282"/>
      <c r="U101" s="282"/>
      <c r="V101" s="282"/>
      <c r="W101" s="282"/>
      <c r="X101" s="282"/>
      <c r="Y101" s="282"/>
      <c r="Z101" s="282"/>
      <c r="AA101" s="147"/>
    </row>
    <row r="102" spans="1:31" ht="14.25" customHeight="1">
      <c r="A102" s="282"/>
      <c r="B102" s="282"/>
      <c r="C102" s="282"/>
      <c r="D102" s="282"/>
      <c r="E102" s="282"/>
      <c r="F102" s="282"/>
      <c r="G102" s="282"/>
      <c r="H102" s="282"/>
      <c r="I102" s="282"/>
      <c r="J102" s="282"/>
      <c r="K102" s="282"/>
      <c r="L102" s="282"/>
      <c r="M102" s="282"/>
      <c r="N102" s="282"/>
      <c r="O102" s="282"/>
      <c r="P102" s="282"/>
      <c r="Q102" s="282"/>
      <c r="R102" s="282"/>
      <c r="S102" s="282"/>
      <c r="T102" s="282"/>
      <c r="U102" s="282"/>
      <c r="V102" s="282"/>
      <c r="W102" s="282"/>
      <c r="X102" s="282"/>
      <c r="Y102" s="282"/>
      <c r="Z102" s="282"/>
      <c r="AA102" s="147"/>
    </row>
    <row r="103" spans="1:31" ht="7.2" customHeight="1">
      <c r="A103" s="282"/>
      <c r="B103" s="282"/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  <c r="M103" s="282"/>
      <c r="N103" s="282"/>
      <c r="O103" s="282"/>
      <c r="P103" s="282"/>
      <c r="Q103" s="282"/>
      <c r="R103" s="282"/>
      <c r="S103" s="282"/>
      <c r="T103" s="282"/>
      <c r="U103" s="282"/>
      <c r="V103" s="282"/>
      <c r="W103" s="282"/>
      <c r="X103" s="282"/>
      <c r="Y103" s="282"/>
      <c r="Z103" s="282"/>
      <c r="AA103" s="147"/>
    </row>
    <row r="104" spans="1:31" ht="6" customHeight="1">
      <c r="A104" s="282"/>
      <c r="B104" s="282"/>
      <c r="C104" s="282"/>
      <c r="D104" s="282"/>
      <c r="E104" s="282"/>
      <c r="F104" s="282"/>
      <c r="G104" s="282"/>
      <c r="H104" s="282"/>
      <c r="I104" s="282"/>
      <c r="J104" s="282"/>
      <c r="K104" s="282"/>
      <c r="L104" s="282"/>
      <c r="M104" s="282"/>
      <c r="N104" s="282"/>
      <c r="O104" s="282"/>
      <c r="P104" s="282"/>
      <c r="Q104" s="282"/>
      <c r="R104" s="282"/>
      <c r="S104" s="282"/>
      <c r="T104" s="282"/>
      <c r="U104" s="282"/>
      <c r="V104" s="282"/>
      <c r="W104" s="282"/>
      <c r="X104" s="282"/>
      <c r="Y104" s="282"/>
      <c r="Z104" s="282"/>
      <c r="AA104" s="147"/>
    </row>
    <row r="105" spans="1:31" ht="13.8">
      <c r="A105" s="279" t="s">
        <v>51</v>
      </c>
      <c r="B105" s="279"/>
      <c r="C105" s="279"/>
      <c r="D105" s="279"/>
      <c r="E105" s="279"/>
      <c r="F105" s="280"/>
      <c r="G105" s="280"/>
      <c r="H105" s="280"/>
      <c r="I105" s="280"/>
      <c r="J105" s="280"/>
      <c r="K105" s="280"/>
      <c r="L105" s="280"/>
      <c r="M105" s="280"/>
      <c r="N105" s="280"/>
      <c r="O105" s="280"/>
      <c r="P105" s="280"/>
      <c r="Q105" s="280"/>
      <c r="R105" s="280"/>
      <c r="S105" s="280"/>
      <c r="T105" s="280"/>
      <c r="U105" s="280"/>
      <c r="V105" s="280"/>
      <c r="W105" s="280"/>
      <c r="X105" s="280"/>
      <c r="Y105" s="280"/>
      <c r="Z105" s="280"/>
      <c r="AA105" s="99"/>
    </row>
    <row r="106" spans="1:31" ht="13.8">
      <c r="A106" s="279" t="s">
        <v>52</v>
      </c>
      <c r="B106" s="279"/>
      <c r="C106" s="279"/>
      <c r="D106" s="279"/>
      <c r="E106" s="279"/>
      <c r="F106" s="280"/>
      <c r="G106" s="280"/>
      <c r="H106" s="280"/>
      <c r="I106" s="280"/>
      <c r="J106" s="280"/>
      <c r="K106" s="280"/>
      <c r="L106" s="280"/>
      <c r="M106" s="280"/>
      <c r="N106" s="280"/>
      <c r="O106" s="280"/>
      <c r="P106" s="280"/>
      <c r="Q106" s="280"/>
      <c r="R106" s="280"/>
      <c r="S106" s="280"/>
      <c r="T106" s="280"/>
      <c r="U106" s="280"/>
      <c r="V106" s="280"/>
      <c r="W106" s="280"/>
      <c r="X106" s="280"/>
      <c r="Y106" s="280"/>
      <c r="Z106" s="280"/>
      <c r="AA106" s="99"/>
    </row>
    <row r="107" spans="1:31" ht="105" customHeight="1"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</row>
    <row r="108" spans="1:31" ht="15" customHeight="1">
      <c r="A108" s="377"/>
      <c r="B108" s="377"/>
      <c r="C108" s="377"/>
      <c r="D108" s="377"/>
      <c r="E108" s="377"/>
      <c r="F108" s="377"/>
      <c r="G108" s="377"/>
      <c r="H108" s="377"/>
      <c r="I108" s="343" t="str">
        <f ca="1">CONCATENATE(TEXT(TODAY(),"dd.mm.rrrr")," r.")</f>
        <v>02.02.2026 r.</v>
      </c>
      <c r="J108" s="343"/>
      <c r="K108" s="343"/>
      <c r="L108" s="343"/>
      <c r="M108" s="58"/>
      <c r="N108" s="58"/>
      <c r="O108" s="294" t="s">
        <v>54</v>
      </c>
      <c r="P108" s="294"/>
      <c r="Q108" s="294"/>
      <c r="R108" s="294"/>
      <c r="S108" s="294"/>
      <c r="T108" s="294"/>
      <c r="U108" s="294"/>
      <c r="V108" s="294"/>
      <c r="W108" s="294"/>
      <c r="X108" s="294"/>
      <c r="Y108" s="294"/>
      <c r="Z108" s="294"/>
      <c r="AA108" s="24"/>
    </row>
    <row r="109" spans="1:31" ht="24" customHeight="1">
      <c r="H109" s="36"/>
      <c r="I109" s="22" t="s">
        <v>265</v>
      </c>
      <c r="O109" s="287" t="s">
        <v>53</v>
      </c>
      <c r="P109" s="287"/>
      <c r="Q109" s="287"/>
      <c r="R109" s="287"/>
      <c r="S109" s="287"/>
      <c r="T109" s="287"/>
      <c r="U109" s="287"/>
      <c r="V109" s="287"/>
      <c r="W109" s="287"/>
      <c r="X109" s="287"/>
      <c r="Y109" s="287"/>
      <c r="Z109" s="287"/>
      <c r="AA109" s="97"/>
    </row>
    <row r="110" spans="1:31" ht="15" customHeight="1"/>
    <row r="111" spans="1:31" ht="12" customHeight="1">
      <c r="A111" s="253"/>
      <c r="B111" s="253"/>
      <c r="C111" s="253"/>
      <c r="D111" s="253"/>
      <c r="E111" s="253"/>
      <c r="F111" s="253"/>
      <c r="G111" s="253"/>
      <c r="H111" s="253"/>
      <c r="I111" s="253"/>
      <c r="J111" s="253"/>
      <c r="K111" s="253"/>
      <c r="L111" s="253"/>
      <c r="M111" s="253"/>
      <c r="N111" s="253"/>
      <c r="O111" s="253"/>
      <c r="P111" s="253"/>
      <c r="Q111" s="253"/>
      <c r="R111" s="253"/>
      <c r="S111" s="253"/>
      <c r="T111" s="253"/>
      <c r="U111" s="253"/>
      <c r="V111" s="253"/>
      <c r="W111" s="253"/>
      <c r="X111" s="253"/>
      <c r="Y111" s="253"/>
      <c r="Z111" s="253"/>
      <c r="AA111" s="253"/>
      <c r="AB111" s="253"/>
      <c r="AC111" s="253"/>
      <c r="AD111" s="253"/>
      <c r="AE111" s="253"/>
    </row>
    <row r="112" spans="1:31" ht="33" customHeight="1">
      <c r="A112" s="633" t="s">
        <v>345</v>
      </c>
      <c r="B112" s="633"/>
      <c r="C112" s="633"/>
      <c r="D112" s="633"/>
      <c r="E112" s="633"/>
      <c r="F112" s="633"/>
      <c r="G112" s="633"/>
      <c r="H112" s="633"/>
      <c r="I112" s="633"/>
      <c r="J112" s="633"/>
      <c r="K112" s="633"/>
      <c r="L112" s="633"/>
      <c r="M112" s="633"/>
      <c r="N112" s="633"/>
      <c r="O112" s="633"/>
      <c r="P112" s="633"/>
      <c r="Q112" s="633"/>
      <c r="R112" s="633"/>
      <c r="S112" s="633"/>
      <c r="T112" s="633"/>
      <c r="U112" s="633"/>
      <c r="V112" s="633"/>
      <c r="W112" s="633"/>
      <c r="X112" s="633"/>
      <c r="Y112" s="633"/>
      <c r="Z112" s="633"/>
      <c r="AA112" s="79"/>
      <c r="AB112" s="79"/>
      <c r="AC112" s="79"/>
      <c r="AD112" s="79"/>
      <c r="AE112" s="79"/>
    </row>
    <row r="113" spans="1:31" ht="28.5" customHeight="1">
      <c r="A113" s="254"/>
      <c r="B113" s="254"/>
      <c r="C113" s="254"/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  <c r="Q113" s="254"/>
      <c r="R113" s="254"/>
      <c r="S113" s="254"/>
      <c r="T113" s="254"/>
      <c r="U113" s="254"/>
      <c r="V113" s="254"/>
      <c r="W113" s="254"/>
      <c r="X113" s="254"/>
      <c r="Y113" s="254"/>
      <c r="Z113" s="254"/>
      <c r="AA113" s="254"/>
      <c r="AB113" s="254"/>
      <c r="AC113" s="254"/>
      <c r="AD113" s="254"/>
      <c r="AE113" s="254"/>
    </row>
    <row r="114" spans="1:31" ht="13.8"/>
    <row r="115" spans="1:31" ht="13.8" hidden="1"/>
    <row r="116" spans="1:31" ht="13.8" hidden="1"/>
    <row r="117" spans="1:31" ht="13.8" hidden="1"/>
    <row r="118" spans="1:31" ht="13.8" hidden="1"/>
    <row r="119" spans="1:31" ht="13.8" hidden="1"/>
    <row r="120" spans="1:31" ht="13.8" hidden="1"/>
    <row r="121" spans="1:31" ht="13.8" hidden="1"/>
    <row r="122" spans="1:31" ht="13.8" hidden="1"/>
    <row r="123" spans="1:31" ht="13.8" hidden="1"/>
    <row r="124" spans="1:31" ht="13.8" hidden="1"/>
    <row r="125" spans="1:31" ht="13.8" hidden="1"/>
    <row r="126" spans="1:31" ht="13.8" hidden="1"/>
    <row r="127" spans="1:31" ht="13.8" hidden="1"/>
    <row r="128" spans="1:31" ht="13.8" hidden="1"/>
    <row r="129" ht="13.8" hidden="1"/>
    <row r="130" ht="14.25" customHeight="1"/>
  </sheetData>
  <sheetProtection algorithmName="SHA-512" hashValue="8CenNE9hOjoZsK1I/PmSibZNhHbRyfKkhBkysYVIOAD4aLU9gKf4xG3kEk4gNS8tKg3UbM8Sxuoxw03GLohYCQ==" saltValue="ebchJSuulSsYqR//sgV9PQ==" spinCount="100000" sheet="1" formatRows="0"/>
  <mergeCells count="169">
    <mergeCell ref="N29:P29"/>
    <mergeCell ref="A66:J68"/>
    <mergeCell ref="K66:R68"/>
    <mergeCell ref="S66:Z66"/>
    <mergeCell ref="S67:Z67"/>
    <mergeCell ref="S68:Z68"/>
    <mergeCell ref="A69:J69"/>
    <mergeCell ref="K69:R69"/>
    <mergeCell ref="S69:Z69"/>
    <mergeCell ref="A62:D62"/>
    <mergeCell ref="E62:Z62"/>
    <mergeCell ref="A64:J64"/>
    <mergeCell ref="K64:R64"/>
    <mergeCell ref="A54:I54"/>
    <mergeCell ref="J54:Z54"/>
    <mergeCell ref="N52:P52"/>
    <mergeCell ref="P46:R46"/>
    <mergeCell ref="V46:X46"/>
    <mergeCell ref="R40:T40"/>
    <mergeCell ref="A41:Z41"/>
    <mergeCell ref="S64:Z64"/>
    <mergeCell ref="A65:J65"/>
    <mergeCell ref="K65:R65"/>
    <mergeCell ref="S65:Z65"/>
    <mergeCell ref="A108:H108"/>
    <mergeCell ref="O108:Z108"/>
    <mergeCell ref="O109:Z109"/>
    <mergeCell ref="A111:AE111"/>
    <mergeCell ref="A112:Z112"/>
    <mergeCell ref="A113:AE113"/>
    <mergeCell ref="A98:Z98"/>
    <mergeCell ref="A100:Z100"/>
    <mergeCell ref="A101:Z104"/>
    <mergeCell ref="A105:E105"/>
    <mergeCell ref="F105:Z105"/>
    <mergeCell ref="A106:E106"/>
    <mergeCell ref="F106:Z106"/>
    <mergeCell ref="I108:L108"/>
    <mergeCell ref="A95:E95"/>
    <mergeCell ref="F95:I95"/>
    <mergeCell ref="J95:N95"/>
    <mergeCell ref="O95:R95"/>
    <mergeCell ref="S95:V95"/>
    <mergeCell ref="W95:Z95"/>
    <mergeCell ref="A94:E94"/>
    <mergeCell ref="F94:I94"/>
    <mergeCell ref="J94:N94"/>
    <mergeCell ref="O94:R94"/>
    <mergeCell ref="S94:V94"/>
    <mergeCell ref="W94:Z94"/>
    <mergeCell ref="A93:E93"/>
    <mergeCell ref="F93:I93"/>
    <mergeCell ref="J93:N93"/>
    <mergeCell ref="O93:R93"/>
    <mergeCell ref="S93:V93"/>
    <mergeCell ref="W93:Z93"/>
    <mergeCell ref="A92:E92"/>
    <mergeCell ref="F92:I92"/>
    <mergeCell ref="J92:N92"/>
    <mergeCell ref="O92:R92"/>
    <mergeCell ref="S92:V92"/>
    <mergeCell ref="W92:Z92"/>
    <mergeCell ref="A91:E91"/>
    <mergeCell ref="F91:I91"/>
    <mergeCell ref="J91:N91"/>
    <mergeCell ref="O91:R91"/>
    <mergeCell ref="S91:V91"/>
    <mergeCell ref="W91:Z91"/>
    <mergeCell ref="A90:E90"/>
    <mergeCell ref="F90:I90"/>
    <mergeCell ref="J90:N90"/>
    <mergeCell ref="O90:R90"/>
    <mergeCell ref="S90:V90"/>
    <mergeCell ref="W90:Z90"/>
    <mergeCell ref="J86:N89"/>
    <mergeCell ref="O86:Z87"/>
    <mergeCell ref="O88:R88"/>
    <mergeCell ref="S88:V88"/>
    <mergeCell ref="W88:Z88"/>
    <mergeCell ref="O89:R89"/>
    <mergeCell ref="S89:V89"/>
    <mergeCell ref="W89:Z89"/>
    <mergeCell ref="A82:F82"/>
    <mergeCell ref="G82:K82"/>
    <mergeCell ref="L82:P82"/>
    <mergeCell ref="Q82:U82"/>
    <mergeCell ref="V82:Z82"/>
    <mergeCell ref="A84:E89"/>
    <mergeCell ref="F84:N85"/>
    <mergeCell ref="O84:Z84"/>
    <mergeCell ref="O85:Z85"/>
    <mergeCell ref="F86:I89"/>
    <mergeCell ref="A80:F80"/>
    <mergeCell ref="G80:K80"/>
    <mergeCell ref="L80:P80"/>
    <mergeCell ref="Q80:U80"/>
    <mergeCell ref="V80:Z80"/>
    <mergeCell ref="A81:F81"/>
    <mergeCell ref="G81:K81"/>
    <mergeCell ref="L81:P81"/>
    <mergeCell ref="Q81:U81"/>
    <mergeCell ref="V81:Z81"/>
    <mergeCell ref="A78:F78"/>
    <mergeCell ref="G78:K78"/>
    <mergeCell ref="L78:P78"/>
    <mergeCell ref="Q78:U78"/>
    <mergeCell ref="V78:Z78"/>
    <mergeCell ref="A79:F79"/>
    <mergeCell ref="G79:K79"/>
    <mergeCell ref="L79:P79"/>
    <mergeCell ref="Q79:U79"/>
    <mergeCell ref="V79:Z79"/>
    <mergeCell ref="A77:F77"/>
    <mergeCell ref="G77:K77"/>
    <mergeCell ref="L77:P77"/>
    <mergeCell ref="Q77:U77"/>
    <mergeCell ref="V77:Z77"/>
    <mergeCell ref="A71:F76"/>
    <mergeCell ref="G71:P72"/>
    <mergeCell ref="G73:K76"/>
    <mergeCell ref="L73:P76"/>
    <mergeCell ref="Q73:Z74"/>
    <mergeCell ref="Q71:Z72"/>
    <mergeCell ref="Q75:U76"/>
    <mergeCell ref="V75:Z76"/>
    <mergeCell ref="C55:F55"/>
    <mergeCell ref="J55:Z55"/>
    <mergeCell ref="L57:N57"/>
    <mergeCell ref="A60:D60"/>
    <mergeCell ref="E60:Z60"/>
    <mergeCell ref="A61:D61"/>
    <mergeCell ref="E61:Z61"/>
    <mergeCell ref="P43:R43"/>
    <mergeCell ref="X43:Z43"/>
    <mergeCell ref="A2:Z2"/>
    <mergeCell ref="A3:Z3"/>
    <mergeCell ref="A4:Z4"/>
    <mergeCell ref="A5:Z5"/>
    <mergeCell ref="A1:Z1"/>
    <mergeCell ref="A21:Z21"/>
    <mergeCell ref="N23:P23"/>
    <mergeCell ref="V23:X23"/>
    <mergeCell ref="A26:C26"/>
    <mergeCell ref="G26:I26"/>
    <mergeCell ref="V26:X26"/>
    <mergeCell ref="A10:Z10"/>
    <mergeCell ref="A13:Z13"/>
    <mergeCell ref="A14:Z14"/>
    <mergeCell ref="P15:R15"/>
    <mergeCell ref="A17:Z17"/>
    <mergeCell ref="A18:C18"/>
    <mergeCell ref="A9:AA9"/>
    <mergeCell ref="R20:T20"/>
    <mergeCell ref="R18:T18"/>
    <mergeCell ref="J18:L18"/>
    <mergeCell ref="P26:R26"/>
    <mergeCell ref="A38:C38"/>
    <mergeCell ref="R38:T38"/>
    <mergeCell ref="A33:AB33"/>
    <mergeCell ref="A34:Z34"/>
    <mergeCell ref="P35:R35"/>
    <mergeCell ref="A36:Z36"/>
    <mergeCell ref="A37:Z37"/>
    <mergeCell ref="N31:P31"/>
    <mergeCell ref="A51:AB51"/>
    <mergeCell ref="A46:C46"/>
    <mergeCell ref="G46:I46"/>
    <mergeCell ref="N50:P50"/>
    <mergeCell ref="J38:L38"/>
  </mergeCells>
  <conditionalFormatting sqref="A98">
    <cfRule type="cellIs" dxfId="83" priority="32" operator="equal">
      <formula>""</formula>
    </cfRule>
  </conditionalFormatting>
  <conditionalFormatting sqref="A18:C18">
    <cfRule type="cellIs" dxfId="82" priority="45" operator="equal">
      <formula>""</formula>
    </cfRule>
  </conditionalFormatting>
  <conditionalFormatting sqref="A26:C26">
    <cfRule type="cellIs" dxfId="81" priority="25" operator="equal">
      <formula>""</formula>
    </cfRule>
  </conditionalFormatting>
  <conditionalFormatting sqref="A38:C38">
    <cfRule type="cellIs" dxfId="80" priority="21" operator="equal">
      <formula>""</formula>
    </cfRule>
  </conditionalFormatting>
  <conditionalFormatting sqref="A46:C46">
    <cfRule type="cellIs" dxfId="79" priority="3" operator="equal">
      <formula>""</formula>
    </cfRule>
  </conditionalFormatting>
  <conditionalFormatting sqref="C55">
    <cfRule type="cellIs" dxfId="78" priority="42" operator="equal">
      <formula>""</formula>
    </cfRule>
  </conditionalFormatting>
  <conditionalFormatting sqref="E60:E62">
    <cfRule type="cellIs" dxfId="77" priority="39" operator="equal">
      <formula>""</formula>
    </cfRule>
  </conditionalFormatting>
  <conditionalFormatting sqref="F91:F95">
    <cfRule type="cellIs" dxfId="76" priority="31" operator="equal">
      <formula>""</formula>
    </cfRule>
  </conditionalFormatting>
  <conditionalFormatting sqref="F105:F106">
    <cfRule type="cellIs" dxfId="75" priority="29" operator="equal">
      <formula>""</formula>
    </cfRule>
  </conditionalFormatting>
  <conditionalFormatting sqref="G78:G82">
    <cfRule type="cellIs" dxfId="74" priority="34" operator="equal">
      <formula>""</formula>
    </cfRule>
  </conditionalFormatting>
  <conditionalFormatting sqref="J18">
    <cfRule type="cellIs" dxfId="73" priority="8" operator="equal">
      <formula>""</formula>
    </cfRule>
  </conditionalFormatting>
  <conditionalFormatting sqref="J38">
    <cfRule type="cellIs" dxfId="72" priority="6" operator="equal">
      <formula>""</formula>
    </cfRule>
  </conditionalFormatting>
  <conditionalFormatting sqref="J54:J55">
    <cfRule type="cellIs" dxfId="71" priority="41" operator="equal">
      <formula>""</formula>
    </cfRule>
  </conditionalFormatting>
  <conditionalFormatting sqref="J91:J95">
    <cfRule type="cellIs" dxfId="70" priority="30" operator="equal">
      <formula>""</formula>
    </cfRule>
  </conditionalFormatting>
  <conditionalFormatting sqref="K66">
    <cfRule type="cellIs" dxfId="69" priority="36" operator="equal">
      <formula>""</formula>
    </cfRule>
  </conditionalFormatting>
  <conditionalFormatting sqref="K69">
    <cfRule type="cellIs" dxfId="68" priority="38" operator="equal">
      <formula>""</formula>
    </cfRule>
  </conditionalFormatting>
  <conditionalFormatting sqref="L78:L82">
    <cfRule type="cellIs" dxfId="67" priority="33" operator="equal">
      <formula>""</formula>
    </cfRule>
  </conditionalFormatting>
  <conditionalFormatting sqref="L57:N57">
    <cfRule type="cellIs" dxfId="66" priority="40" operator="equal">
      <formula>""</formula>
    </cfRule>
  </conditionalFormatting>
  <conditionalFormatting sqref="N31:P31">
    <cfRule type="cellIs" dxfId="65" priority="9" operator="equal">
      <formula>""</formula>
    </cfRule>
  </conditionalFormatting>
  <conditionalFormatting sqref="P15:R15">
    <cfRule type="cellIs" dxfId="64" priority="46" operator="equal">
      <formula>""</formula>
    </cfRule>
  </conditionalFormatting>
  <conditionalFormatting sqref="P26:R26">
    <cfRule type="cellIs" dxfId="63" priority="7" operator="equal">
      <formula>""</formula>
    </cfRule>
  </conditionalFormatting>
  <conditionalFormatting sqref="P35:R35">
    <cfRule type="cellIs" dxfId="62" priority="22" operator="equal">
      <formula>""</formula>
    </cfRule>
  </conditionalFormatting>
  <conditionalFormatting sqref="P46:R46">
    <cfRule type="cellIs" dxfId="61" priority="1" operator="equal">
      <formula>""</formula>
    </cfRule>
  </conditionalFormatting>
  <conditionalFormatting sqref="R20">
    <cfRule type="cellIs" dxfId="60" priority="44" operator="equal">
      <formula>""</formula>
    </cfRule>
  </conditionalFormatting>
  <conditionalFormatting sqref="R40">
    <cfRule type="cellIs" dxfId="59" priority="20" operator="equal">
      <formula>""</formula>
    </cfRule>
  </conditionalFormatting>
  <conditionalFormatting sqref="S66">
    <cfRule type="cellIs" dxfId="58" priority="35" operator="equal">
      <formula>""</formula>
    </cfRule>
  </conditionalFormatting>
  <conditionalFormatting sqref="S69">
    <cfRule type="cellIs" dxfId="57" priority="37" operator="equal">
      <formula>""</formula>
    </cfRule>
  </conditionalFormatting>
  <dataValidations count="1">
    <dataValidation type="whole" operator="greaterThan" allowBlank="1" showInputMessage="1" showErrorMessage="1" sqref="P15:R15 N31:P31 P35:R35" xr:uid="{E22A9F38-76A6-49A3-99DF-1C16C890BEC9}">
      <formula1>0</formula1>
    </dataValidation>
  </dataValidations>
  <printOptions horizontalCentered="1"/>
  <pageMargins left="0.70866141732283472" right="0.59055118110236227" top="0.59055118110236227" bottom="0.39370078740157483" header="0.31496062992125984" footer="0.31496062992125984"/>
  <pageSetup paperSize="9" scale="84" orientation="portrait" r:id="rId1"/>
  <headerFooter>
    <oddFooter>&amp;C&amp;"Arial,Normalny"&amp;8Strona &amp;P z &amp;N&amp;R&amp;"Arial,Normalny"&amp;8v2026-1</oddFooter>
  </headerFooter>
  <rowBreaks count="2" manualBreakCount="2">
    <brk id="62" max="27" man="1"/>
    <brk id="112" max="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45B97-7D2F-48BD-BF5D-A43C76D5988B}">
  <dimension ref="A1:AP93"/>
  <sheetViews>
    <sheetView zoomScaleNormal="100" zoomScaleSheetLayoutView="55" workbookViewId="0">
      <selection activeCell="A8" sqref="A8:Z8"/>
    </sheetView>
  </sheetViews>
  <sheetFormatPr defaultColWidth="0" defaultRowHeight="13.8" zeroHeight="1"/>
  <cols>
    <col min="1" max="27" width="3.33203125" style="1" customWidth="1"/>
    <col min="28" max="16384" width="9.109375" style="1" hidden="1"/>
  </cols>
  <sheetData>
    <row r="1" spans="1:26" ht="34.200000000000003" customHeight="1">
      <c r="A1" s="424" t="s">
        <v>161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424"/>
      <c r="S1" s="424"/>
      <c r="T1" s="424"/>
      <c r="U1" s="424"/>
      <c r="V1" s="424"/>
      <c r="W1" s="424"/>
      <c r="X1" s="424"/>
      <c r="Y1" s="424"/>
      <c r="Z1" s="424"/>
    </row>
    <row r="2" spans="1:26" ht="15" customHeight="1">
      <c r="A2" s="427" t="s">
        <v>73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7"/>
      <c r="P2" s="427"/>
      <c r="Q2" s="427"/>
      <c r="R2" s="427"/>
      <c r="S2" s="427"/>
      <c r="T2" s="427"/>
      <c r="U2" s="427"/>
      <c r="V2" s="427"/>
      <c r="W2" s="427"/>
      <c r="X2" s="427"/>
      <c r="Y2" s="427"/>
      <c r="Z2" s="427"/>
    </row>
    <row r="3" spans="1:26" ht="13.5" customHeight="1">
      <c r="A3" s="401" t="s">
        <v>344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</row>
    <row r="4" spans="1:26" ht="13.5" customHeight="1">
      <c r="A4" s="401" t="s">
        <v>74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01"/>
      <c r="Y4" s="401"/>
      <c r="Z4" s="401"/>
    </row>
    <row r="5" spans="1:26" ht="3" customHeight="1"/>
    <row r="6" spans="1:26" ht="4.05" customHeight="1"/>
    <row r="7" spans="1:26" ht="3" customHeight="1"/>
    <row r="8" spans="1:26" ht="45" customHeight="1">
      <c r="A8" s="425" t="str">
        <f>IF(Instrukcja!E5="","",Instrukcja!E5)</f>
        <v/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425"/>
      <c r="W8" s="425"/>
      <c r="X8" s="425"/>
      <c r="Y8" s="425"/>
      <c r="Z8" s="425"/>
    </row>
    <row r="9" spans="1:26" s="19" customFormat="1" ht="12" customHeight="1">
      <c r="A9" s="345" t="s">
        <v>2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345"/>
      <c r="Z9" s="345"/>
    </row>
    <row r="10" spans="1:26" ht="3" customHeight="1"/>
    <row r="11" spans="1:26" ht="15" customHeight="1">
      <c r="A11" s="5" t="s">
        <v>58</v>
      </c>
      <c r="H11" s="4"/>
      <c r="I11" s="4"/>
    </row>
    <row r="12" spans="1:26" ht="27.75" customHeight="1">
      <c r="A12" s="426" t="s">
        <v>59</v>
      </c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</row>
    <row r="13" spans="1:26" ht="13.95" customHeight="1">
      <c r="A13" s="108" t="s">
        <v>5</v>
      </c>
      <c r="B13" s="109"/>
      <c r="C13" s="109"/>
      <c r="D13" s="109"/>
      <c r="E13" s="109"/>
      <c r="F13" s="109"/>
      <c r="G13" s="70"/>
      <c r="H13" s="70"/>
      <c r="I13" s="70"/>
      <c r="J13" s="70"/>
      <c r="K13" s="70"/>
      <c r="L13" s="70"/>
      <c r="M13" s="70"/>
      <c r="N13" s="70"/>
      <c r="O13" s="70"/>
      <c r="P13" s="410"/>
      <c r="Q13" s="411"/>
      <c r="R13" s="412"/>
      <c r="S13" s="70"/>
      <c r="T13" s="70"/>
      <c r="U13" s="70"/>
      <c r="V13" s="70"/>
      <c r="W13" s="70"/>
      <c r="X13" s="70"/>
      <c r="Y13" s="70"/>
      <c r="Z13" s="70"/>
    </row>
    <row r="14" spans="1:26" ht="13.95" customHeight="1">
      <c r="A14" s="108" t="s">
        <v>6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410"/>
      <c r="Q14" s="411"/>
      <c r="R14" s="412"/>
      <c r="S14" s="110"/>
      <c r="T14" s="70"/>
      <c r="U14" s="70"/>
      <c r="V14" s="70"/>
      <c r="W14" s="70"/>
      <c r="X14" s="70"/>
      <c r="Y14" s="70"/>
      <c r="Z14" s="70"/>
    </row>
    <row r="15" spans="1:26" ht="12" customHeight="1">
      <c r="A15" s="7" t="s">
        <v>7</v>
      </c>
      <c r="B15" s="7"/>
      <c r="C15" s="7"/>
      <c r="D15" s="7"/>
      <c r="E15" s="7"/>
      <c r="F15" s="7"/>
      <c r="G15" s="7"/>
      <c r="H15" s="7"/>
      <c r="I15" s="7"/>
      <c r="J15" s="7"/>
      <c r="P15" s="7"/>
      <c r="Q15" s="7"/>
      <c r="R15" s="7"/>
      <c r="S15" s="7"/>
      <c r="Z15" s="7"/>
    </row>
    <row r="16" spans="1:26" ht="13.95" customHeight="1">
      <c r="A16" s="111" t="s">
        <v>8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428" t="str">
        <f>IF(AND(P13&lt;&gt;"",P14&lt;&gt;""),(P13+P14),"")</f>
        <v/>
      </c>
      <c r="Q16" s="429"/>
      <c r="R16" s="430"/>
      <c r="S16" s="112" t="s">
        <v>9</v>
      </c>
      <c r="T16" s="70"/>
      <c r="U16" s="70"/>
    </row>
    <row r="17" spans="1:26" ht="3" customHeight="1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</row>
    <row r="18" spans="1:26" ht="13.95" customHeight="1">
      <c r="A18" s="113" t="s">
        <v>75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70"/>
      <c r="N18" s="70"/>
      <c r="O18" s="70"/>
      <c r="P18" s="410"/>
      <c r="Q18" s="411"/>
      <c r="R18" s="412"/>
      <c r="S18" s="70"/>
      <c r="T18" s="70"/>
      <c r="U18" s="70"/>
    </row>
    <row r="19" spans="1:26" ht="12" customHeight="1">
      <c r="A19" s="7" t="s">
        <v>76</v>
      </c>
      <c r="B19" s="7"/>
      <c r="C19" s="7"/>
      <c r="D19" s="7"/>
      <c r="E19" s="7"/>
      <c r="F19" s="7"/>
      <c r="G19" s="7"/>
      <c r="H19" s="7"/>
      <c r="I19" s="7"/>
      <c r="J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3" customHeight="1">
      <c r="H20" s="9"/>
      <c r="I20" s="9"/>
    </row>
    <row r="21" spans="1:26" ht="39.75" customHeight="1">
      <c r="A21" s="431" t="s">
        <v>77</v>
      </c>
      <c r="B21" s="431"/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431"/>
      <c r="P21" s="431"/>
      <c r="Q21" s="431"/>
      <c r="R21" s="431"/>
      <c r="S21" s="431"/>
      <c r="T21" s="431"/>
      <c r="U21" s="431"/>
      <c r="V21" s="431"/>
      <c r="W21" s="431"/>
      <c r="X21" s="431"/>
      <c r="Y21" s="431"/>
      <c r="Z21" s="431"/>
    </row>
    <row r="22" spans="1:26" ht="13.95" customHeight="1">
      <c r="A22" s="413"/>
      <c r="B22" s="414"/>
      <c r="C22" s="415"/>
      <c r="D22" s="155" t="s">
        <v>227</v>
      </c>
      <c r="E22" s="58"/>
      <c r="F22" s="58"/>
      <c r="G22" s="58"/>
      <c r="H22" s="58"/>
      <c r="I22" s="19"/>
      <c r="J22" s="263"/>
      <c r="K22" s="264"/>
      <c r="L22" s="265"/>
      <c r="M22" s="58" t="s">
        <v>224</v>
      </c>
      <c r="N22" s="58"/>
      <c r="O22" s="58"/>
      <c r="P22" s="338" t="str">
        <f>IF(AND(A22&lt;&gt;"",J22&lt;&gt;""),((A22*J22)/60),"")</f>
        <v/>
      </c>
      <c r="Q22" s="338"/>
      <c r="R22" s="338"/>
      <c r="S22" s="58" t="s">
        <v>9</v>
      </c>
      <c r="T22" s="58"/>
      <c r="U22" s="70"/>
      <c r="V22" s="70"/>
    </row>
    <row r="23" spans="1:26" ht="3" customHeight="1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</row>
    <row r="24" spans="1:26" ht="13.95" customHeight="1">
      <c r="A24" s="70" t="s">
        <v>78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410"/>
      <c r="Q24" s="411"/>
      <c r="R24" s="412"/>
      <c r="S24" s="70"/>
      <c r="T24" s="70"/>
      <c r="U24" s="70"/>
      <c r="V24" s="70"/>
    </row>
    <row r="25" spans="1:26" ht="12" customHeight="1">
      <c r="A25" s="7" t="s">
        <v>79</v>
      </c>
      <c r="B25" s="7"/>
      <c r="C25" s="7"/>
      <c r="D25" s="7"/>
      <c r="E25" s="7"/>
      <c r="F25" s="7"/>
      <c r="G25" s="7"/>
      <c r="H25" s="7"/>
      <c r="I25" s="7"/>
      <c r="J25" s="7"/>
      <c r="N25" s="7"/>
      <c r="O25" s="7"/>
      <c r="P25" s="7"/>
      <c r="Q25" s="7"/>
      <c r="R25" s="7"/>
      <c r="V25" s="7"/>
      <c r="W25" s="7"/>
      <c r="X25" s="7"/>
      <c r="Y25" s="7"/>
      <c r="Z25" s="7"/>
    </row>
    <row r="26" spans="1:26" ht="3" customHeight="1">
      <c r="J26" s="6"/>
    </row>
    <row r="27" spans="1:26" ht="13.95" customHeight="1">
      <c r="A27" s="70" t="s">
        <v>80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413"/>
      <c r="P27" s="414"/>
      <c r="Q27" s="415"/>
      <c r="R27" s="70" t="s">
        <v>185</v>
      </c>
      <c r="S27" s="70"/>
      <c r="T27" s="70"/>
    </row>
    <row r="28" spans="1:26" ht="12" customHeight="1">
      <c r="A28" s="17" t="s">
        <v>61</v>
      </c>
      <c r="B28" s="7"/>
      <c r="C28" s="7"/>
      <c r="D28" s="7"/>
      <c r="E28" s="7"/>
      <c r="F28" s="7"/>
      <c r="G28" s="7"/>
      <c r="H28" s="7"/>
      <c r="I28" s="7"/>
      <c r="J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3" customHeight="1">
      <c r="C29" s="2"/>
      <c r="D29" s="2"/>
      <c r="E29" s="4"/>
      <c r="K29" s="8"/>
      <c r="M29" s="8"/>
    </row>
    <row r="30" spans="1:26" ht="13.95" customHeight="1">
      <c r="A30" s="109" t="s">
        <v>81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70"/>
      <c r="N30" s="416" t="str">
        <f>IF(AND(A22&lt;&gt;"",O27&lt;&gt;""),((P16*O27)+A22),"")</f>
        <v/>
      </c>
      <c r="O30" s="416"/>
      <c r="P30" s="416"/>
      <c r="Q30" s="114" t="s">
        <v>184</v>
      </c>
      <c r="R30" s="70"/>
      <c r="S30" s="70"/>
      <c r="T30" s="70"/>
      <c r="U30" s="70"/>
      <c r="V30" s="417" t="str">
        <f>IF(AND(P16&lt;&gt;"",P22&lt;&gt;""),(P16+P22),"")</f>
        <v/>
      </c>
      <c r="W30" s="418"/>
      <c r="X30" s="419"/>
      <c r="Y30" s="114" t="s">
        <v>9</v>
      </c>
      <c r="Z30" s="116"/>
    </row>
    <row r="31" spans="1:26" ht="3" customHeight="1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</row>
    <row r="32" spans="1:26" ht="13.95" customHeight="1">
      <c r="A32" s="403" t="s">
        <v>82</v>
      </c>
      <c r="B32" s="403"/>
      <c r="C32" s="403"/>
      <c r="D32" s="403"/>
      <c r="E32" s="403"/>
      <c r="F32" s="403"/>
      <c r="G32" s="403"/>
      <c r="H32" s="403"/>
      <c r="I32" s="403"/>
      <c r="J32" s="403"/>
      <c r="K32" s="403"/>
      <c r="L32" s="403"/>
      <c r="M32" s="403"/>
      <c r="N32" s="403"/>
      <c r="O32" s="403"/>
      <c r="P32" s="403"/>
      <c r="Q32" s="403"/>
      <c r="R32" s="403"/>
      <c r="S32" s="403"/>
      <c r="T32" s="403"/>
      <c r="U32" s="70"/>
      <c r="V32" s="70"/>
      <c r="W32" s="70"/>
      <c r="X32" s="70"/>
      <c r="Y32" s="70"/>
      <c r="Z32" s="70"/>
    </row>
    <row r="33" spans="1:34" ht="13.95" customHeight="1">
      <c r="A33" s="352"/>
      <c r="B33" s="352"/>
      <c r="C33" s="352"/>
      <c r="D33" s="135" t="s">
        <v>205</v>
      </c>
      <c r="E33" s="133"/>
      <c r="F33" s="133"/>
      <c r="G33" s="335" t="str">
        <f>IF(AND(A33&lt;&gt;""),(A33/365),"")</f>
        <v/>
      </c>
      <c r="H33" s="335"/>
      <c r="I33" s="335"/>
      <c r="J33" s="156" t="s">
        <v>227</v>
      </c>
      <c r="K33" s="133"/>
      <c r="L33" s="133"/>
      <c r="M33" s="133"/>
      <c r="N33" s="133"/>
      <c r="O33" s="133"/>
      <c r="P33" s="269"/>
      <c r="Q33" s="270"/>
      <c r="R33" s="271"/>
      <c r="S33" s="133" t="s">
        <v>223</v>
      </c>
      <c r="T33" s="19"/>
      <c r="U33" s="19"/>
      <c r="V33" s="289" t="str">
        <f>IF(AND(G33&lt;&gt;"",P33&lt;&gt;""),((G33*P33)/60),"")</f>
        <v/>
      </c>
      <c r="W33" s="289"/>
      <c r="X33" s="289"/>
      <c r="Y33" s="135" t="s">
        <v>9</v>
      </c>
      <c r="Z33" s="70"/>
    </row>
    <row r="34" spans="1:34" ht="3" customHeight="1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</row>
    <row r="35" spans="1:34" s="3" customFormat="1" ht="13.2">
      <c r="A35" s="70" t="s">
        <v>83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S35" s="70"/>
      <c r="T35" s="70"/>
      <c r="U35" s="70"/>
      <c r="V35" s="413"/>
      <c r="W35" s="414"/>
      <c r="X35" s="415"/>
      <c r="Y35" s="70" t="s">
        <v>84</v>
      </c>
      <c r="Z35" s="70"/>
    </row>
    <row r="36" spans="1:34" ht="3" customHeight="1">
      <c r="A36" s="70"/>
      <c r="B36" s="117"/>
      <c r="C36" s="70"/>
      <c r="D36" s="117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</row>
    <row r="37" spans="1:34" ht="15" customHeight="1">
      <c r="A37" s="109" t="s">
        <v>85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70"/>
      <c r="V37" s="413"/>
      <c r="W37" s="414"/>
      <c r="X37" s="415"/>
      <c r="Y37" s="116" t="s">
        <v>84</v>
      </c>
      <c r="AB37" s="8"/>
      <c r="AD37" s="8"/>
    </row>
    <row r="38" spans="1:34" ht="12" customHeight="1">
      <c r="A38" s="17" t="s">
        <v>86</v>
      </c>
      <c r="B38" s="7"/>
      <c r="C38" s="7"/>
      <c r="D38" s="7"/>
      <c r="E38" s="7"/>
      <c r="F38" s="7"/>
      <c r="G38" s="7"/>
      <c r="H38" s="7"/>
      <c r="I38" s="7"/>
      <c r="J38" s="7"/>
      <c r="N38" s="7"/>
      <c r="O38" s="7"/>
      <c r="P38" s="7"/>
      <c r="Q38" s="7"/>
      <c r="R38" s="7"/>
      <c r="S38" s="7"/>
      <c r="T38" s="7"/>
      <c r="U38" s="7"/>
      <c r="Y38" s="7"/>
      <c r="Z38" s="7"/>
    </row>
    <row r="39" spans="1:34" ht="3" customHeight="1">
      <c r="B39" s="8"/>
      <c r="D39" s="8"/>
    </row>
    <row r="40" spans="1:34" ht="13.95" customHeight="1">
      <c r="A40" s="111" t="s">
        <v>87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34" ht="13.95" customHeight="1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420" t="str">
        <f>IF(AND(V30&lt;&gt;"",V33&lt;&gt;""),(V30+V33),"")</f>
        <v/>
      </c>
      <c r="P41" s="421"/>
      <c r="Q41" s="422"/>
      <c r="R41" s="112" t="s">
        <v>9</v>
      </c>
      <c r="S41" s="3"/>
      <c r="T41" s="3"/>
      <c r="Y41" s="3"/>
    </row>
    <row r="42" spans="1:34" ht="21" customHeight="1">
      <c r="A42" s="5" t="s">
        <v>62</v>
      </c>
    </row>
    <row r="43" spans="1:34" ht="13.95" customHeight="1">
      <c r="A43" s="70" t="s">
        <v>206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423"/>
      <c r="M43" s="423"/>
      <c r="N43" s="423"/>
      <c r="O43" s="118" t="s">
        <v>185</v>
      </c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</row>
    <row r="44" spans="1:34" ht="3" customHeight="1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</row>
    <row r="45" spans="1:34" ht="13.95" customHeight="1">
      <c r="A45" s="409" t="s">
        <v>171</v>
      </c>
      <c r="B45" s="409"/>
      <c r="C45" s="409"/>
      <c r="D45" s="409"/>
      <c r="E45" s="409"/>
      <c r="F45" s="409"/>
      <c r="G45" s="409"/>
      <c r="H45" s="409"/>
      <c r="I45" s="409"/>
      <c r="J45" s="390"/>
      <c r="K45" s="390"/>
      <c r="L45" s="390"/>
      <c r="M45" s="390"/>
      <c r="N45" s="390"/>
      <c r="O45" s="390"/>
      <c r="P45" s="390"/>
      <c r="Q45" s="390"/>
      <c r="R45" s="390"/>
      <c r="S45" s="390"/>
      <c r="T45" s="390"/>
      <c r="U45" s="390"/>
      <c r="V45" s="390"/>
      <c r="W45" s="390"/>
      <c r="X45" s="390"/>
      <c r="Y45" s="390"/>
      <c r="Z45" s="390"/>
      <c r="AD45" s="3"/>
      <c r="AE45" s="3"/>
      <c r="AF45" s="11"/>
      <c r="AG45" s="12"/>
      <c r="AH45" s="13"/>
    </row>
    <row r="46" spans="1:34" ht="13.95" customHeight="1">
      <c r="A46" s="70" t="s">
        <v>14</v>
      </c>
      <c r="B46" s="70"/>
      <c r="C46" s="390"/>
      <c r="D46" s="390"/>
      <c r="E46" s="390"/>
      <c r="F46" s="390"/>
      <c r="G46" s="109" t="s">
        <v>63</v>
      </c>
      <c r="H46" s="70"/>
      <c r="I46" s="70"/>
      <c r="J46" s="390"/>
      <c r="K46" s="390"/>
      <c r="L46" s="390"/>
      <c r="M46" s="390"/>
      <c r="N46" s="390"/>
      <c r="O46" s="390"/>
      <c r="P46" s="390"/>
      <c r="Q46" s="390"/>
      <c r="R46" s="390"/>
      <c r="S46" s="390"/>
      <c r="T46" s="390"/>
      <c r="U46" s="390"/>
      <c r="V46" s="390"/>
      <c r="W46" s="390"/>
      <c r="X46" s="390"/>
      <c r="Y46" s="390"/>
      <c r="Z46" s="390"/>
      <c r="AD46" s="3"/>
      <c r="AE46" s="3"/>
      <c r="AF46" s="11"/>
      <c r="AG46" s="12"/>
      <c r="AH46" s="13"/>
    </row>
    <row r="47" spans="1:34" ht="13.95" customHeight="1">
      <c r="A47" s="70" t="s">
        <v>172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D47" s="3"/>
      <c r="AE47" s="3"/>
      <c r="AF47" s="11"/>
      <c r="AG47" s="12"/>
      <c r="AH47" s="13"/>
    </row>
    <row r="48" spans="1:34" ht="13.95" customHeight="1">
      <c r="A48" s="403" t="s">
        <v>16</v>
      </c>
      <c r="B48" s="403"/>
      <c r="C48" s="403"/>
      <c r="D48" s="403"/>
      <c r="E48" s="390"/>
      <c r="F48" s="390"/>
      <c r="G48" s="390"/>
      <c r="H48" s="390"/>
      <c r="I48" s="390"/>
      <c r="J48" s="390"/>
      <c r="K48" s="390"/>
      <c r="L48" s="390"/>
      <c r="M48" s="390"/>
      <c r="N48" s="390"/>
      <c r="O48" s="390"/>
      <c r="P48" s="390"/>
      <c r="Q48" s="390"/>
      <c r="R48" s="390"/>
      <c r="S48" s="390"/>
      <c r="T48" s="390"/>
      <c r="U48" s="390"/>
      <c r="V48" s="390"/>
      <c r="W48" s="390"/>
      <c r="X48" s="390"/>
      <c r="Y48" s="390"/>
      <c r="Z48" s="390"/>
      <c r="AD48" s="3"/>
      <c r="AE48" s="3"/>
      <c r="AF48" s="11"/>
      <c r="AG48" s="12"/>
      <c r="AH48" s="13"/>
    </row>
    <row r="49" spans="1:42" ht="13.95" customHeight="1">
      <c r="A49" s="403" t="s">
        <v>17</v>
      </c>
      <c r="B49" s="403"/>
      <c r="C49" s="403"/>
      <c r="D49" s="403"/>
      <c r="E49" s="390"/>
      <c r="F49" s="390"/>
      <c r="G49" s="390"/>
      <c r="H49" s="390"/>
      <c r="I49" s="390"/>
      <c r="J49" s="390"/>
      <c r="K49" s="390"/>
      <c r="L49" s="390"/>
      <c r="M49" s="390"/>
      <c r="N49" s="390"/>
      <c r="O49" s="390"/>
      <c r="P49" s="390"/>
      <c r="Q49" s="390"/>
      <c r="R49" s="390"/>
      <c r="S49" s="390"/>
      <c r="T49" s="390"/>
      <c r="U49" s="390"/>
      <c r="V49" s="390"/>
      <c r="W49" s="390"/>
      <c r="X49" s="390"/>
      <c r="Y49" s="390"/>
      <c r="Z49" s="390"/>
    </row>
    <row r="50" spans="1:42" ht="13.95" customHeight="1">
      <c r="A50" s="403" t="s">
        <v>18</v>
      </c>
      <c r="B50" s="403"/>
      <c r="C50" s="403"/>
      <c r="D50" s="403"/>
      <c r="E50" s="390"/>
      <c r="F50" s="390"/>
      <c r="G50" s="390"/>
      <c r="H50" s="390"/>
      <c r="I50" s="390"/>
      <c r="J50" s="390"/>
      <c r="K50" s="390"/>
      <c r="L50" s="390"/>
      <c r="M50" s="390"/>
      <c r="N50" s="390"/>
      <c r="O50" s="390"/>
      <c r="P50" s="390"/>
      <c r="Q50" s="390"/>
      <c r="R50" s="390"/>
      <c r="S50" s="390"/>
      <c r="T50" s="390"/>
      <c r="U50" s="390"/>
      <c r="V50" s="390"/>
      <c r="W50" s="390"/>
      <c r="X50" s="390"/>
      <c r="Y50" s="390"/>
      <c r="Z50" s="390"/>
    </row>
    <row r="51" spans="1:42" ht="23.25" customHeight="1">
      <c r="A51" s="5" t="s">
        <v>64</v>
      </c>
      <c r="B51" s="3"/>
      <c r="C51" s="3"/>
      <c r="D51" s="3"/>
      <c r="E51" s="3"/>
      <c r="F51" s="3"/>
      <c r="AC51" s="14"/>
      <c r="AD51" s="14"/>
      <c r="AE51" s="14"/>
      <c r="AF51" s="14"/>
      <c r="AG51" s="14"/>
      <c r="AH51" s="15"/>
      <c r="AI51" s="15"/>
      <c r="AJ51" s="15"/>
      <c r="AN51" s="10"/>
      <c r="AO51" s="10"/>
      <c r="AP51" s="10"/>
    </row>
    <row r="52" spans="1:42" ht="22.2" customHeight="1">
      <c r="A52" s="404" t="s">
        <v>23</v>
      </c>
      <c r="B52" s="404"/>
      <c r="C52" s="404"/>
      <c r="D52" s="404"/>
      <c r="E52" s="404"/>
      <c r="F52" s="404"/>
      <c r="G52" s="405" t="s">
        <v>236</v>
      </c>
      <c r="H52" s="406"/>
      <c r="I52" s="406"/>
      <c r="J52" s="406"/>
      <c r="K52" s="406"/>
      <c r="L52" s="406"/>
      <c r="M52" s="406"/>
      <c r="N52" s="406"/>
      <c r="O52" s="406"/>
      <c r="P52" s="407"/>
      <c r="Q52" s="404" t="s">
        <v>235</v>
      </c>
      <c r="R52" s="404"/>
      <c r="S52" s="404"/>
      <c r="T52" s="404"/>
      <c r="U52" s="404"/>
      <c r="V52" s="404"/>
      <c r="W52" s="404"/>
      <c r="AE52" s="3"/>
      <c r="AF52" s="3"/>
      <c r="AG52" s="3"/>
      <c r="AH52" s="16"/>
      <c r="AI52" s="16"/>
      <c r="AJ52" s="16"/>
      <c r="AK52" s="3"/>
      <c r="AL52" s="3"/>
      <c r="AM52" s="3"/>
      <c r="AN52" s="13"/>
      <c r="AO52" s="13"/>
      <c r="AP52" s="13"/>
    </row>
    <row r="53" spans="1:42" ht="14.25" customHeight="1">
      <c r="A53" s="404"/>
      <c r="B53" s="404"/>
      <c r="C53" s="404"/>
      <c r="D53" s="404"/>
      <c r="E53" s="404"/>
      <c r="F53" s="404"/>
      <c r="G53" s="404" t="s">
        <v>38</v>
      </c>
      <c r="H53" s="404"/>
      <c r="I53" s="404"/>
      <c r="J53" s="404"/>
      <c r="K53" s="404"/>
      <c r="L53" s="404" t="s">
        <v>350</v>
      </c>
      <c r="M53" s="404"/>
      <c r="N53" s="404"/>
      <c r="O53" s="404"/>
      <c r="P53" s="404"/>
      <c r="Q53" s="404"/>
      <c r="R53" s="404"/>
      <c r="S53" s="404"/>
      <c r="T53" s="404"/>
      <c r="U53" s="404"/>
      <c r="V53" s="404"/>
      <c r="W53" s="404"/>
    </row>
    <row r="54" spans="1:42" ht="15" customHeight="1">
      <c r="A54" s="404"/>
      <c r="B54" s="404"/>
      <c r="C54" s="404"/>
      <c r="D54" s="404"/>
      <c r="E54" s="404"/>
      <c r="F54" s="404"/>
      <c r="G54" s="404"/>
      <c r="H54" s="404"/>
      <c r="I54" s="404"/>
      <c r="J54" s="404"/>
      <c r="K54" s="404"/>
      <c r="L54" s="404"/>
      <c r="M54" s="404"/>
      <c r="N54" s="404"/>
      <c r="O54" s="404"/>
      <c r="P54" s="404"/>
      <c r="Q54" s="408" t="s">
        <v>29</v>
      </c>
      <c r="R54" s="408"/>
      <c r="S54" s="408"/>
      <c r="T54" s="408"/>
      <c r="U54" s="408"/>
      <c r="V54" s="408"/>
      <c r="W54" s="408"/>
    </row>
    <row r="55" spans="1:42" s="191" customFormat="1" ht="10.050000000000001" customHeight="1">
      <c r="A55" s="402">
        <v>1</v>
      </c>
      <c r="B55" s="402"/>
      <c r="C55" s="402"/>
      <c r="D55" s="402"/>
      <c r="E55" s="402"/>
      <c r="F55" s="402"/>
      <c r="G55" s="402">
        <v>2</v>
      </c>
      <c r="H55" s="402"/>
      <c r="I55" s="402"/>
      <c r="J55" s="402"/>
      <c r="K55" s="402"/>
      <c r="L55" s="402">
        <v>3</v>
      </c>
      <c r="M55" s="402"/>
      <c r="N55" s="402"/>
      <c r="O55" s="402"/>
      <c r="P55" s="402"/>
      <c r="Q55" s="402">
        <v>4</v>
      </c>
      <c r="R55" s="402"/>
      <c r="S55" s="402"/>
      <c r="T55" s="402"/>
      <c r="U55" s="402"/>
      <c r="V55" s="402"/>
      <c r="W55" s="402"/>
    </row>
    <row r="56" spans="1:42">
      <c r="A56" s="391" t="s">
        <v>30</v>
      </c>
      <c r="B56" s="392"/>
      <c r="C56" s="392"/>
      <c r="D56" s="392"/>
      <c r="E56" s="392"/>
      <c r="F56" s="393"/>
      <c r="G56" s="394"/>
      <c r="H56" s="394"/>
      <c r="I56" s="394"/>
      <c r="J56" s="394"/>
      <c r="K56" s="394"/>
      <c r="L56" s="394"/>
      <c r="M56" s="394"/>
      <c r="N56" s="394"/>
      <c r="O56" s="394"/>
      <c r="P56" s="394"/>
      <c r="Q56" s="395" t="str">
        <f>IF(L56="","",IF(((G56-L56)*$L$43/1000)*365&lt;0,0,((G56-L56)*$L$43/1000)*365))</f>
        <v/>
      </c>
      <c r="R56" s="396"/>
      <c r="S56" s="396"/>
      <c r="T56" s="396"/>
      <c r="U56" s="396"/>
      <c r="V56" s="396"/>
      <c r="W56" s="397"/>
    </row>
    <row r="57" spans="1:42">
      <c r="A57" s="391" t="s">
        <v>31</v>
      </c>
      <c r="B57" s="392"/>
      <c r="C57" s="392"/>
      <c r="D57" s="392"/>
      <c r="E57" s="392"/>
      <c r="F57" s="393"/>
      <c r="G57" s="394"/>
      <c r="H57" s="394"/>
      <c r="I57" s="394"/>
      <c r="J57" s="394"/>
      <c r="K57" s="394"/>
      <c r="L57" s="394"/>
      <c r="M57" s="394"/>
      <c r="N57" s="394"/>
      <c r="O57" s="394"/>
      <c r="P57" s="394"/>
      <c r="Q57" s="395" t="str">
        <f>IF(L57="","",IF(((G57-L57)*$L$43/1000)*365&lt;0,0,((G57-L57)*$L$43/1000)*365))</f>
        <v/>
      </c>
      <c r="R57" s="396"/>
      <c r="S57" s="396"/>
      <c r="T57" s="396"/>
      <c r="U57" s="396"/>
      <c r="V57" s="396"/>
      <c r="W57" s="397"/>
    </row>
    <row r="58" spans="1:42">
      <c r="A58" s="391" t="s">
        <v>32</v>
      </c>
      <c r="B58" s="392"/>
      <c r="C58" s="392"/>
      <c r="D58" s="392"/>
      <c r="E58" s="392"/>
      <c r="F58" s="393"/>
      <c r="G58" s="394"/>
      <c r="H58" s="394"/>
      <c r="I58" s="394"/>
      <c r="J58" s="394"/>
      <c r="K58" s="394"/>
      <c r="L58" s="394"/>
      <c r="M58" s="394"/>
      <c r="N58" s="394"/>
      <c r="O58" s="394"/>
      <c r="P58" s="394"/>
      <c r="Q58" s="395" t="str">
        <f>IF(L58="","",IF(((G58-L58)*$L$43/1000)*365&lt;0,0,((G58-L58)*$L$43/1000)*365))</f>
        <v/>
      </c>
      <c r="R58" s="396"/>
      <c r="S58" s="396"/>
      <c r="T58" s="396"/>
      <c r="U58" s="396"/>
      <c r="V58" s="396"/>
      <c r="W58" s="397"/>
    </row>
    <row r="59" spans="1:42">
      <c r="A59" s="391" t="s">
        <v>33</v>
      </c>
      <c r="B59" s="392"/>
      <c r="C59" s="392"/>
      <c r="D59" s="392"/>
      <c r="E59" s="392"/>
      <c r="F59" s="393"/>
      <c r="G59" s="394"/>
      <c r="H59" s="394"/>
      <c r="I59" s="394"/>
      <c r="J59" s="394"/>
      <c r="K59" s="394"/>
      <c r="L59" s="394"/>
      <c r="M59" s="394"/>
      <c r="N59" s="394"/>
      <c r="O59" s="394"/>
      <c r="P59" s="394"/>
      <c r="Q59" s="395" t="str">
        <f>IF(L59="","",IF(((G59-L59)*$L$43/1000)*365&lt;0,0,((G59-L59)*$L$43/1000)*365))</f>
        <v/>
      </c>
      <c r="R59" s="396"/>
      <c r="S59" s="396"/>
      <c r="T59" s="396"/>
      <c r="U59" s="396"/>
      <c r="V59" s="396"/>
      <c r="W59" s="397"/>
    </row>
    <row r="60" spans="1:42">
      <c r="A60" s="391" t="s">
        <v>34</v>
      </c>
      <c r="B60" s="392"/>
      <c r="C60" s="392"/>
      <c r="D60" s="392"/>
      <c r="E60" s="392"/>
      <c r="F60" s="393"/>
      <c r="G60" s="394"/>
      <c r="H60" s="394"/>
      <c r="I60" s="394"/>
      <c r="J60" s="394"/>
      <c r="K60" s="394"/>
      <c r="L60" s="394"/>
      <c r="M60" s="394"/>
      <c r="N60" s="394"/>
      <c r="O60" s="394"/>
      <c r="P60" s="394"/>
      <c r="Q60" s="395" t="str">
        <f>IF(L60="","",IF(((G60-L60)*$L$43/1000)*365&lt;0,0,((G60-L60)*$L$43/1000)*365))</f>
        <v/>
      </c>
      <c r="R60" s="396"/>
      <c r="S60" s="396"/>
      <c r="T60" s="396"/>
      <c r="U60" s="396"/>
      <c r="V60" s="396"/>
      <c r="W60" s="397"/>
    </row>
    <row r="61" spans="1:42" ht="23.25" customHeight="1">
      <c r="A61" s="5" t="s">
        <v>66</v>
      </c>
    </row>
    <row r="62" spans="1:42" ht="13.5" customHeight="1">
      <c r="A62" s="70" t="s">
        <v>67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</row>
    <row r="63" spans="1:42" ht="120" customHeight="1">
      <c r="A63" s="398"/>
      <c r="B63" s="398"/>
      <c r="C63" s="398"/>
      <c r="D63" s="398"/>
      <c r="E63" s="398"/>
      <c r="F63" s="398"/>
      <c r="G63" s="398"/>
      <c r="H63" s="398"/>
      <c r="I63" s="398"/>
      <c r="J63" s="398"/>
      <c r="K63" s="398"/>
      <c r="L63" s="398"/>
      <c r="M63" s="398"/>
      <c r="N63" s="398"/>
      <c r="O63" s="398"/>
      <c r="P63" s="398"/>
      <c r="Q63" s="398"/>
      <c r="R63" s="398"/>
      <c r="S63" s="398"/>
      <c r="T63" s="398"/>
      <c r="U63" s="398"/>
      <c r="V63" s="398"/>
      <c r="W63" s="398"/>
      <c r="X63" s="398"/>
      <c r="Y63" s="398"/>
      <c r="Z63" s="398"/>
    </row>
    <row r="64" spans="1:42" ht="18" customHeight="1">
      <c r="A64" s="5" t="s">
        <v>70</v>
      </c>
    </row>
    <row r="65" spans="1:31" ht="165" customHeight="1">
      <c r="A65" s="398"/>
      <c r="B65" s="398"/>
      <c r="C65" s="398"/>
      <c r="D65" s="398"/>
      <c r="E65" s="398"/>
      <c r="F65" s="398"/>
      <c r="G65" s="398"/>
      <c r="H65" s="398"/>
      <c r="I65" s="398"/>
      <c r="J65" s="398"/>
      <c r="K65" s="398"/>
      <c r="L65" s="398"/>
      <c r="M65" s="398"/>
      <c r="N65" s="398"/>
      <c r="O65" s="398"/>
      <c r="P65" s="398"/>
      <c r="Q65" s="398"/>
      <c r="R65" s="398"/>
      <c r="S65" s="398"/>
      <c r="T65" s="398"/>
      <c r="U65" s="398"/>
      <c r="V65" s="398"/>
      <c r="W65" s="398"/>
      <c r="X65" s="398"/>
      <c r="Y65" s="398"/>
      <c r="Z65" s="398"/>
    </row>
    <row r="66" spans="1:31" ht="3" customHeight="1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</row>
    <row r="67" spans="1:31">
      <c r="A67" s="399" t="s">
        <v>207</v>
      </c>
      <c r="B67" s="399"/>
      <c r="C67" s="399"/>
      <c r="D67" s="399"/>
      <c r="E67" s="399"/>
      <c r="F67" s="399"/>
      <c r="G67" s="399"/>
      <c r="H67" s="399"/>
      <c r="I67" s="399"/>
      <c r="J67" s="399"/>
      <c r="K67" s="399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</row>
    <row r="68" spans="1:31" ht="3" customHeight="1"/>
    <row r="69" spans="1:31" ht="60" customHeight="1">
      <c r="A69" s="252" t="s">
        <v>229</v>
      </c>
      <c r="B69" s="252"/>
      <c r="C69" s="252"/>
      <c r="D69" s="252"/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2"/>
      <c r="Z69" s="252"/>
      <c r="AA69" s="252"/>
      <c r="AB69" s="252"/>
      <c r="AC69" s="252"/>
      <c r="AD69" s="252"/>
      <c r="AE69" s="252"/>
    </row>
    <row r="70" spans="1:31" s="70" customFormat="1" ht="15" customHeight="1">
      <c r="A70" s="70" t="s">
        <v>71</v>
      </c>
      <c r="F70" s="390"/>
      <c r="G70" s="390"/>
      <c r="H70" s="390"/>
      <c r="I70" s="390"/>
      <c r="J70" s="390"/>
      <c r="K70" s="390"/>
      <c r="L70" s="390"/>
      <c r="M70" s="390"/>
      <c r="N70" s="390"/>
      <c r="O70" s="390"/>
      <c r="P70" s="390"/>
      <c r="Q70" s="390"/>
      <c r="R70" s="390"/>
      <c r="S70" s="390"/>
      <c r="T70" s="390"/>
      <c r="U70" s="390"/>
      <c r="V70" s="390"/>
      <c r="W70" s="390"/>
      <c r="X70" s="390"/>
      <c r="Y70" s="390"/>
      <c r="Z70" s="390"/>
    </row>
    <row r="71" spans="1:31" s="70" customFormat="1" ht="12">
      <c r="A71" s="70" t="s">
        <v>72</v>
      </c>
      <c r="F71" s="390"/>
      <c r="G71" s="390"/>
      <c r="H71" s="390"/>
      <c r="I71" s="390"/>
      <c r="J71" s="390"/>
      <c r="K71" s="390"/>
      <c r="L71" s="390"/>
      <c r="M71" s="390"/>
      <c r="N71" s="390"/>
      <c r="O71" s="390"/>
      <c r="P71" s="390"/>
      <c r="Q71" s="390"/>
      <c r="R71" s="390"/>
      <c r="S71" s="390"/>
      <c r="T71" s="390"/>
      <c r="U71" s="390"/>
      <c r="V71" s="390"/>
      <c r="W71" s="390"/>
      <c r="X71" s="390"/>
      <c r="Y71" s="390"/>
      <c r="Z71" s="390"/>
    </row>
    <row r="72" spans="1:31" ht="110.25" customHeight="1"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31">
      <c r="A73" s="400"/>
      <c r="B73" s="400"/>
      <c r="C73" s="400"/>
      <c r="D73" s="400"/>
      <c r="E73" s="400"/>
      <c r="F73" s="400"/>
      <c r="G73" s="400"/>
      <c r="H73" s="400"/>
      <c r="I73" s="399" t="str">
        <f ca="1">CONCATENATE(TEXT(TODAY(),"dd.mm.rrrr")," r.")</f>
        <v>02.02.2026 r.</v>
      </c>
      <c r="J73" s="399"/>
      <c r="K73" s="399"/>
      <c r="L73" s="399"/>
      <c r="M73" s="3"/>
      <c r="N73" s="3"/>
      <c r="O73" s="401" t="s">
        <v>54</v>
      </c>
      <c r="P73" s="401"/>
      <c r="Q73" s="401"/>
      <c r="R73" s="401"/>
      <c r="S73" s="401"/>
      <c r="T73" s="401"/>
      <c r="U73" s="401"/>
      <c r="V73" s="401"/>
      <c r="W73" s="401"/>
      <c r="X73" s="401"/>
      <c r="Y73" s="401"/>
      <c r="Z73" s="401"/>
    </row>
    <row r="74" spans="1:31" ht="24" customHeight="1">
      <c r="A74" s="3"/>
      <c r="B74" s="3"/>
      <c r="C74" s="3"/>
      <c r="D74" s="3"/>
      <c r="E74" s="3"/>
      <c r="F74" s="3"/>
      <c r="H74" s="37"/>
      <c r="I74" s="7" t="s">
        <v>265</v>
      </c>
      <c r="J74" s="3"/>
      <c r="K74" s="3"/>
      <c r="L74" s="3"/>
      <c r="M74" s="3"/>
      <c r="N74" s="6"/>
      <c r="O74" s="389" t="s">
        <v>53</v>
      </c>
      <c r="P74" s="389"/>
      <c r="Q74" s="389"/>
      <c r="R74" s="389"/>
      <c r="S74" s="389"/>
      <c r="T74" s="389"/>
      <c r="U74" s="389"/>
      <c r="V74" s="389"/>
      <c r="W74" s="389"/>
      <c r="X74" s="389"/>
      <c r="Y74" s="389"/>
      <c r="Z74" s="389"/>
    </row>
    <row r="75" spans="1:31" ht="16.5" customHeight="1">
      <c r="A75" s="253"/>
      <c r="B75" s="253"/>
      <c r="C75" s="253"/>
      <c r="D75" s="253"/>
      <c r="E75" s="253"/>
      <c r="F75" s="253"/>
      <c r="G75" s="253"/>
      <c r="H75" s="253"/>
      <c r="I75" s="253"/>
      <c r="J75" s="253"/>
      <c r="K75" s="253"/>
      <c r="L75" s="253"/>
      <c r="M75" s="253"/>
      <c r="N75" s="253"/>
      <c r="O75" s="253"/>
      <c r="P75" s="253"/>
      <c r="Q75" s="253"/>
      <c r="R75" s="253"/>
      <c r="S75" s="253"/>
      <c r="T75" s="253"/>
      <c r="U75" s="253"/>
      <c r="V75" s="253"/>
      <c r="W75" s="253"/>
      <c r="X75" s="253"/>
      <c r="Y75" s="253"/>
      <c r="Z75" s="253"/>
      <c r="AA75" s="253"/>
      <c r="AB75" s="253"/>
      <c r="AC75" s="253"/>
      <c r="AD75" s="253"/>
      <c r="AE75" s="253"/>
    </row>
    <row r="76" spans="1:31" ht="24" customHeight="1">
      <c r="A76" s="634" t="s">
        <v>349</v>
      </c>
      <c r="B76" s="634"/>
      <c r="C76" s="634"/>
      <c r="D76" s="634"/>
      <c r="E76" s="634"/>
      <c r="F76" s="634"/>
      <c r="G76" s="634"/>
      <c r="H76" s="634"/>
      <c r="I76" s="634"/>
      <c r="J76" s="634"/>
      <c r="K76" s="634"/>
      <c r="L76" s="634"/>
      <c r="M76" s="634"/>
      <c r="N76" s="634"/>
      <c r="O76" s="634"/>
      <c r="P76" s="634"/>
      <c r="Q76" s="634"/>
      <c r="R76" s="634"/>
      <c r="S76" s="634"/>
      <c r="T76" s="634"/>
      <c r="U76" s="634"/>
      <c r="V76" s="634"/>
      <c r="W76" s="634"/>
      <c r="X76" s="634"/>
      <c r="Y76" s="634"/>
      <c r="Z76" s="634"/>
      <c r="AA76" s="634"/>
      <c r="AB76" s="634"/>
      <c r="AC76" s="634"/>
      <c r="AD76" s="634"/>
      <c r="AE76" s="634"/>
    </row>
    <row r="77" spans="1:31" ht="12" customHeight="1">
      <c r="A77" s="17"/>
    </row>
    <row r="78" spans="1:31"/>
    <row r="79" spans="1:31" ht="13.95" hidden="1" customHeight="1"/>
    <row r="80" spans="1:31" ht="13.95" hidden="1" customHeight="1"/>
    <row r="81" spans="2:3" ht="13.95" hidden="1" customHeight="1"/>
    <row r="82" spans="2:3" ht="13.95" hidden="1" customHeight="1"/>
    <row r="83" spans="2:3" ht="13.95" hidden="1" customHeight="1"/>
    <row r="85" spans="2:3" ht="15" hidden="1" customHeight="1"/>
    <row r="91" spans="2:3" hidden="1">
      <c r="B91" s="18"/>
      <c r="C91" s="18"/>
    </row>
    <row r="92" spans="2:3" hidden="1">
      <c r="B92" s="18"/>
      <c r="C92" s="18"/>
    </row>
    <row r="93" spans="2:3" hidden="1">
      <c r="B93" s="18"/>
      <c r="C93" s="18"/>
    </row>
  </sheetData>
  <sheetProtection algorithmName="SHA-512" hashValue="gtfc6joxIxWTg1fXbQJywSLWm38TBWwPh3T96Fn5/zKXqO5P6dUetTk3JOJHEyv9jou4N7j9jWq3lcU9qEmaaw==" saltValue="QS0atIyUWqPov97Xl4Jiog==" spinCount="100000" sheet="1" formatRows="0"/>
  <mergeCells count="80">
    <mergeCell ref="A22:C22"/>
    <mergeCell ref="P22:R22"/>
    <mergeCell ref="A2:Z2"/>
    <mergeCell ref="A3:Z3"/>
    <mergeCell ref="A4:Z4"/>
    <mergeCell ref="P16:R16"/>
    <mergeCell ref="P18:R18"/>
    <mergeCell ref="A21:Z21"/>
    <mergeCell ref="J22:L22"/>
    <mergeCell ref="A1:Z1"/>
    <mergeCell ref="A8:Z8"/>
    <mergeCell ref="A12:Z12"/>
    <mergeCell ref="P13:R13"/>
    <mergeCell ref="P14:R14"/>
    <mergeCell ref="A9:Z9"/>
    <mergeCell ref="A45:I45"/>
    <mergeCell ref="J45:Z45"/>
    <mergeCell ref="P24:R24"/>
    <mergeCell ref="O27:Q27"/>
    <mergeCell ref="N30:P30"/>
    <mergeCell ref="V30:X30"/>
    <mergeCell ref="A32:T32"/>
    <mergeCell ref="A33:C33"/>
    <mergeCell ref="G33:I33"/>
    <mergeCell ref="V35:X35"/>
    <mergeCell ref="O41:Q41"/>
    <mergeCell ref="L43:N43"/>
    <mergeCell ref="P33:R33"/>
    <mergeCell ref="V33:X33"/>
    <mergeCell ref="V37:X37"/>
    <mergeCell ref="C46:F46"/>
    <mergeCell ref="J46:Z46"/>
    <mergeCell ref="A48:D48"/>
    <mergeCell ref="E48:Z48"/>
    <mergeCell ref="A49:D49"/>
    <mergeCell ref="E49:Z49"/>
    <mergeCell ref="A50:D50"/>
    <mergeCell ref="E50:Z50"/>
    <mergeCell ref="A52:F54"/>
    <mergeCell ref="G52:P52"/>
    <mergeCell ref="G53:K54"/>
    <mergeCell ref="L53:P54"/>
    <mergeCell ref="Q52:W53"/>
    <mergeCell ref="Q54:W54"/>
    <mergeCell ref="Q55:W55"/>
    <mergeCell ref="Q56:W56"/>
    <mergeCell ref="A57:F57"/>
    <mergeCell ref="G57:K57"/>
    <mergeCell ref="L57:P57"/>
    <mergeCell ref="A55:F55"/>
    <mergeCell ref="G55:K55"/>
    <mergeCell ref="L55:P55"/>
    <mergeCell ref="A56:F56"/>
    <mergeCell ref="G56:K56"/>
    <mergeCell ref="L56:P56"/>
    <mergeCell ref="A69:AE69"/>
    <mergeCell ref="A73:H73"/>
    <mergeCell ref="O73:Z73"/>
    <mergeCell ref="Q57:W57"/>
    <mergeCell ref="Q58:W58"/>
    <mergeCell ref="A58:F58"/>
    <mergeCell ref="G58:K58"/>
    <mergeCell ref="L58:P58"/>
    <mergeCell ref="I73:L73"/>
    <mergeCell ref="O74:Z74"/>
    <mergeCell ref="F71:Z71"/>
    <mergeCell ref="A75:AE75"/>
    <mergeCell ref="A76:AE76"/>
    <mergeCell ref="A59:F59"/>
    <mergeCell ref="G59:K59"/>
    <mergeCell ref="L59:P59"/>
    <mergeCell ref="A60:F60"/>
    <mergeCell ref="G60:K60"/>
    <mergeCell ref="L60:P60"/>
    <mergeCell ref="Q59:W59"/>
    <mergeCell ref="Q60:W60"/>
    <mergeCell ref="A63:Z63"/>
    <mergeCell ref="A65:Z65"/>
    <mergeCell ref="A67:Z67"/>
    <mergeCell ref="F70:Z70"/>
  </mergeCells>
  <conditionalFormatting sqref="A63">
    <cfRule type="cellIs" dxfId="56" priority="11" operator="equal">
      <formula>""</formula>
    </cfRule>
  </conditionalFormatting>
  <conditionalFormatting sqref="A65">
    <cfRule type="cellIs" dxfId="55" priority="10" operator="equal">
      <formula>""</formula>
    </cfRule>
  </conditionalFormatting>
  <conditionalFormatting sqref="A22:C22">
    <cfRule type="cellIs" dxfId="54" priority="31" operator="equal">
      <formula>""</formula>
    </cfRule>
  </conditionalFormatting>
  <conditionalFormatting sqref="A33:C33">
    <cfRule type="cellIs" dxfId="53" priority="4" operator="equal">
      <formula>""</formula>
    </cfRule>
  </conditionalFormatting>
  <conditionalFormatting sqref="C46">
    <cfRule type="cellIs" dxfId="52" priority="17" operator="equal">
      <formula>""</formula>
    </cfRule>
  </conditionalFormatting>
  <conditionalFormatting sqref="E48:E50">
    <cfRule type="cellIs" dxfId="51" priority="13" operator="equal">
      <formula>""</formula>
    </cfRule>
  </conditionalFormatting>
  <conditionalFormatting sqref="F70:F71">
    <cfRule type="cellIs" dxfId="50" priority="8" operator="equal">
      <formula>""</formula>
    </cfRule>
  </conditionalFormatting>
  <conditionalFormatting sqref="G56:G60 L56:L60">
    <cfRule type="cellIs" dxfId="49" priority="12" operator="equal">
      <formula>""</formula>
    </cfRule>
  </conditionalFormatting>
  <conditionalFormatting sqref="J22">
    <cfRule type="cellIs" dxfId="48" priority="5" operator="equal">
      <formula>""</formula>
    </cfRule>
  </conditionalFormatting>
  <conditionalFormatting sqref="J45:J46">
    <cfRule type="cellIs" dxfId="47" priority="16" operator="equal">
      <formula>""</formula>
    </cfRule>
  </conditionalFormatting>
  <conditionalFormatting sqref="L43:N43">
    <cfRule type="cellIs" dxfId="46" priority="20" operator="equal">
      <formula>""</formula>
    </cfRule>
  </conditionalFormatting>
  <conditionalFormatting sqref="O27:Q27">
    <cfRule type="cellIs" dxfId="45" priority="28" operator="equal">
      <formula>""</formula>
    </cfRule>
  </conditionalFormatting>
  <conditionalFormatting sqref="P13:R14">
    <cfRule type="cellIs" dxfId="44" priority="33" operator="equal">
      <formula>""</formula>
    </cfRule>
  </conditionalFormatting>
  <conditionalFormatting sqref="P18:R18">
    <cfRule type="cellIs" dxfId="43" priority="32" operator="equal">
      <formula>""</formula>
    </cfRule>
  </conditionalFormatting>
  <conditionalFormatting sqref="P24:R24">
    <cfRule type="cellIs" dxfId="42" priority="29" operator="equal">
      <formula>""</formula>
    </cfRule>
  </conditionalFormatting>
  <conditionalFormatting sqref="P33:R33">
    <cfRule type="cellIs" dxfId="41" priority="2" operator="equal">
      <formula>""</formula>
    </cfRule>
  </conditionalFormatting>
  <conditionalFormatting sqref="V37">
    <cfRule type="cellIs" dxfId="40" priority="22" operator="equal">
      <formula>""</formula>
    </cfRule>
  </conditionalFormatting>
  <conditionalFormatting sqref="V35:X35">
    <cfRule type="cellIs" dxfId="39" priority="21" operator="equal">
      <formula>""</formula>
    </cfRule>
  </conditionalFormatting>
  <conditionalFormatting sqref="AH51">
    <cfRule type="expression" dxfId="38" priority="92">
      <formula>AH49="niezgodność z poz. b)"</formula>
    </cfRule>
  </conditionalFormatting>
  <dataValidations count="1">
    <dataValidation operator="greaterThan" allowBlank="1" showInputMessage="1" showErrorMessage="1" sqref="P13:R13" xr:uid="{FD9C8BC8-BF3F-4D93-BC72-91452A982103}"/>
  </dataValidations>
  <printOptions horizontalCentered="1"/>
  <pageMargins left="0.70866141732283472" right="0.59055118110236227" top="0.59055118110236227" bottom="0.59055118110236227" header="0.31496062992125984" footer="0.31496062992125984"/>
  <pageSetup paperSize="9" scale="95" orientation="portrait" r:id="rId1"/>
  <headerFooter>
    <oddFooter>&amp;C&amp;"Arial,Normalny"&amp;8Strona &amp;P z &amp;N&amp;R&amp;"Arial,Normalny"&amp;8v2026-1</oddFooter>
  </headerFooter>
  <rowBreaks count="1" manualBreakCount="1">
    <brk id="60" max="2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E6144-C24D-4E24-99DD-DD8B00910EA3}">
  <sheetPr>
    <pageSetUpPr fitToPage="1"/>
  </sheetPr>
  <dimension ref="A1:AF81"/>
  <sheetViews>
    <sheetView zoomScaleNormal="100" zoomScaleSheetLayoutView="100" zoomScalePageLayoutView="40" workbookViewId="0">
      <selection activeCell="A8" sqref="A8:AE8"/>
    </sheetView>
  </sheetViews>
  <sheetFormatPr defaultColWidth="0" defaultRowHeight="14.4" zeroHeight="1"/>
  <cols>
    <col min="1" max="32" width="3.33203125" style="54" customWidth="1"/>
    <col min="33" max="16384" width="9.109375" style="54" hidden="1"/>
  </cols>
  <sheetData>
    <row r="1" spans="1:31" ht="22.8" customHeight="1">
      <c r="A1" s="444" t="s">
        <v>183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  <c r="P1" s="444"/>
      <c r="Q1" s="444"/>
      <c r="R1" s="444"/>
      <c r="S1" s="444"/>
      <c r="T1" s="444"/>
      <c r="U1" s="444"/>
      <c r="V1" s="444"/>
      <c r="W1" s="444"/>
      <c r="X1" s="444"/>
      <c r="Y1" s="444"/>
      <c r="Z1" s="444"/>
      <c r="AA1" s="444"/>
      <c r="AB1" s="444"/>
      <c r="AC1" s="444"/>
      <c r="AD1" s="444"/>
      <c r="AE1" s="444"/>
    </row>
    <row r="2" spans="1:31" s="19" customFormat="1" ht="15" customHeight="1">
      <c r="A2" s="329" t="s">
        <v>88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  <c r="AE2" s="329"/>
    </row>
    <row r="3" spans="1:31" s="19" customFormat="1" ht="15" customHeight="1">
      <c r="A3" s="330" t="s">
        <v>351</v>
      </c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0"/>
      <c r="AA3" s="330"/>
      <c r="AB3" s="330"/>
      <c r="AC3" s="330"/>
      <c r="AD3" s="330"/>
      <c r="AE3" s="330"/>
    </row>
    <row r="4" spans="1:31" s="19" customFormat="1" ht="15" customHeight="1">
      <c r="A4" s="330" t="s">
        <v>89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  <c r="AD4" s="330"/>
      <c r="AE4" s="330"/>
    </row>
    <row r="5" spans="1:31" s="19" customFormat="1" ht="3" customHeight="1"/>
    <row r="6" spans="1:31" s="19" customFormat="1" ht="4.05" customHeight="1"/>
    <row r="7" spans="1:31" s="19" customFormat="1" ht="3" customHeight="1"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31" s="19" customFormat="1" ht="45" customHeight="1">
      <c r="A8" s="278" t="str">
        <f>IF(Instrukcja!E5="","",Instrukcja!E5)</f>
        <v/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</row>
    <row r="9" spans="1:31" s="19" customFormat="1" ht="9.6" customHeight="1">
      <c r="A9" s="345" t="s">
        <v>2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5"/>
      <c r="AE9" s="345"/>
    </row>
    <row r="10" spans="1:31" s="19" customFormat="1" ht="3" customHeight="1"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1" s="19" customFormat="1" ht="15" customHeight="1">
      <c r="A11" s="31" t="s">
        <v>178</v>
      </c>
      <c r="B11" s="30"/>
      <c r="C11" s="30"/>
      <c r="D11" s="30"/>
      <c r="E11" s="30"/>
      <c r="F11" s="30"/>
      <c r="G11" s="30"/>
      <c r="H11" s="30"/>
      <c r="I11" s="30"/>
    </row>
    <row r="12" spans="1:31" s="19" customFormat="1" ht="3" customHeight="1">
      <c r="A12" s="30"/>
      <c r="B12" s="30"/>
      <c r="C12" s="30"/>
      <c r="D12" s="30"/>
      <c r="E12" s="30"/>
      <c r="F12" s="30"/>
      <c r="G12" s="30"/>
      <c r="H12" s="30"/>
      <c r="I12" s="30"/>
    </row>
    <row r="13" spans="1:31" s="19" customFormat="1" ht="13.2" customHeight="1">
      <c r="A13" s="57" t="s">
        <v>90</v>
      </c>
      <c r="B13" s="57"/>
      <c r="C13" s="57"/>
      <c r="D13" s="57"/>
      <c r="E13" s="57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</row>
    <row r="14" spans="1:31" s="19" customFormat="1" ht="13.2" customHeight="1">
      <c r="A14" s="59" t="s">
        <v>5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432"/>
      <c r="Q14" s="433"/>
      <c r="R14" s="434"/>
      <c r="S14" s="30"/>
      <c r="T14" s="30"/>
    </row>
    <row r="15" spans="1:31" s="19" customFormat="1" ht="13.2" customHeight="1">
      <c r="A15" s="59" t="s">
        <v>6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432"/>
      <c r="Q15" s="433"/>
      <c r="R15" s="434"/>
      <c r="S15" s="30"/>
      <c r="T15" s="30"/>
    </row>
    <row r="16" spans="1:31" s="19" customFormat="1" ht="13.2" customHeight="1">
      <c r="A16" s="22" t="s">
        <v>7</v>
      </c>
      <c r="B16" s="22"/>
      <c r="C16" s="22"/>
      <c r="D16" s="22"/>
      <c r="E16" s="22"/>
      <c r="F16" s="22"/>
      <c r="G16" s="22"/>
      <c r="H16" s="22"/>
      <c r="I16" s="22"/>
      <c r="J16" s="22"/>
      <c r="N16" s="22"/>
      <c r="O16" s="22"/>
      <c r="P16" s="34"/>
      <c r="Q16" s="34"/>
      <c r="R16" s="34"/>
      <c r="S16" s="34"/>
      <c r="T16" s="34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s="19" customFormat="1" ht="13.2" customHeight="1">
      <c r="A17" s="61" t="s">
        <v>163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445" t="str">
        <f>IF(AND(P14&lt;&gt;"",P15&lt;&gt;""),P14+P15,"")</f>
        <v/>
      </c>
      <c r="Q17" s="446"/>
      <c r="R17" s="447"/>
      <c r="S17" s="61" t="s">
        <v>9</v>
      </c>
      <c r="T17" s="58"/>
    </row>
    <row r="18" spans="1:31" s="19" customFormat="1" ht="13.95" customHeight="1">
      <c r="A18" s="58" t="s">
        <v>91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V18" s="432"/>
      <c r="W18" s="433"/>
      <c r="X18" s="434"/>
      <c r="Y18" s="58"/>
      <c r="Z18" s="58"/>
      <c r="AA18" s="22"/>
      <c r="AB18" s="22"/>
      <c r="AC18" s="22"/>
      <c r="AD18" s="22"/>
      <c r="AE18" s="58"/>
    </row>
    <row r="19" spans="1:31" s="19" customFormat="1" ht="37.950000000000003" customHeight="1">
      <c r="A19" s="336" t="s">
        <v>92</v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  <c r="L19" s="336"/>
      <c r="M19" s="336"/>
      <c r="N19" s="336"/>
      <c r="O19" s="336"/>
      <c r="P19" s="336"/>
      <c r="Q19" s="336"/>
      <c r="R19" s="336"/>
      <c r="S19" s="336"/>
      <c r="T19" s="336"/>
      <c r="U19" s="336"/>
      <c r="V19" s="336"/>
      <c r="W19" s="336"/>
      <c r="X19" s="336"/>
      <c r="Y19" s="336"/>
      <c r="Z19" s="336"/>
      <c r="AA19" s="336"/>
      <c r="AB19" s="336"/>
      <c r="AC19" s="336"/>
      <c r="AD19" s="336"/>
      <c r="AE19" s="336"/>
    </row>
    <row r="20" spans="1:31" s="19" customFormat="1" ht="13.2" customHeight="1">
      <c r="A20" s="413"/>
      <c r="B20" s="414"/>
      <c r="C20" s="415"/>
      <c r="D20" s="155" t="s">
        <v>227</v>
      </c>
      <c r="E20" s="58"/>
      <c r="F20" s="58"/>
      <c r="G20" s="58"/>
      <c r="H20" s="58"/>
      <c r="J20" s="263"/>
      <c r="K20" s="264"/>
      <c r="L20" s="265"/>
      <c r="M20" s="58" t="s">
        <v>224</v>
      </c>
      <c r="N20" s="58"/>
      <c r="O20" s="58"/>
      <c r="P20" s="338" t="str">
        <f>IF(AND(A20&lt;&gt;"",J20&lt;&gt;""),((A20*J20)/60),"")</f>
        <v/>
      </c>
      <c r="Q20" s="338"/>
      <c r="R20" s="338"/>
      <c r="S20" s="58" t="s">
        <v>9</v>
      </c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</row>
    <row r="21" spans="1:31" s="19" customFormat="1" ht="2.4" customHeigh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</row>
    <row r="22" spans="1:31" s="19" customFormat="1" ht="13.2" customHeight="1">
      <c r="A22" s="58" t="s">
        <v>78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432"/>
      <c r="Q22" s="433"/>
      <c r="R22" s="434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</row>
    <row r="23" spans="1:31" s="19" customFormat="1" ht="2.4" customHeight="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</row>
    <row r="24" spans="1:31" s="19" customFormat="1" ht="13.2" customHeight="1">
      <c r="A24" s="58" t="s">
        <v>93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432"/>
      <c r="Q24" s="433"/>
      <c r="R24" s="434"/>
      <c r="S24" s="58" t="s">
        <v>185</v>
      </c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</row>
    <row r="25" spans="1:31" s="19" customFormat="1" ht="24" customHeight="1">
      <c r="A25" s="252" t="s">
        <v>116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</row>
    <row r="26" spans="1:31" s="19" customFormat="1" ht="3" customHeight="1">
      <c r="A26" s="30"/>
      <c r="B26" s="30"/>
      <c r="C26" s="30"/>
      <c r="D26" s="30"/>
      <c r="E26" s="30"/>
      <c r="F26" s="30"/>
      <c r="G26" s="30"/>
      <c r="H26" s="30"/>
      <c r="I26" s="30"/>
    </row>
    <row r="27" spans="1:31" s="19" customFormat="1" ht="13.95" customHeight="1">
      <c r="A27" s="62" t="s">
        <v>189</v>
      </c>
      <c r="B27" s="58"/>
      <c r="C27" s="58"/>
      <c r="D27" s="58"/>
      <c r="E27" s="58"/>
      <c r="F27" s="58"/>
      <c r="G27" s="63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Y27" s="454" t="str">
        <f>IF(AND(P24&lt;&gt;""),((P17*P24)+A20),"")</f>
        <v/>
      </c>
      <c r="Z27" s="455"/>
      <c r="AA27" s="456"/>
      <c r="AB27" s="60" t="s">
        <v>186</v>
      </c>
      <c r="AC27" s="30"/>
    </row>
    <row r="28" spans="1:31" s="19" customFormat="1" ht="2.4" customHeight="1">
      <c r="A28" s="62" t="s">
        <v>188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Y28" s="58"/>
      <c r="Z28" s="58"/>
      <c r="AA28" s="58"/>
      <c r="AB28" s="58"/>
      <c r="AC28" s="30"/>
    </row>
    <row r="29" spans="1:31" s="19" customFormat="1" ht="13.2" customHeight="1">
      <c r="A29" s="57" t="s">
        <v>167</v>
      </c>
      <c r="B29" s="64"/>
      <c r="C29" s="64"/>
      <c r="D29" s="64"/>
      <c r="E29" s="64"/>
      <c r="F29" s="64"/>
      <c r="G29" s="65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Y29" s="263"/>
      <c r="Z29" s="264"/>
      <c r="AA29" s="265"/>
      <c r="AB29" s="58" t="s">
        <v>84</v>
      </c>
      <c r="AC29" s="30"/>
    </row>
    <row r="30" spans="1:31" s="19" customFormat="1" ht="3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Y30" s="58"/>
      <c r="Z30" s="58"/>
      <c r="AA30" s="58"/>
      <c r="AB30" s="58"/>
      <c r="AC30" s="30"/>
    </row>
    <row r="31" spans="1:31" s="19" customFormat="1" ht="13.2" customHeight="1">
      <c r="A31" s="66" t="s">
        <v>166</v>
      </c>
      <c r="B31" s="66"/>
      <c r="C31" s="66"/>
      <c r="D31" s="66"/>
      <c r="E31" s="66"/>
      <c r="F31" s="66"/>
      <c r="G31" s="66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Y31" s="263"/>
      <c r="Z31" s="264"/>
      <c r="AA31" s="265"/>
      <c r="AB31" s="58" t="s">
        <v>84</v>
      </c>
      <c r="AC31" s="30"/>
    </row>
    <row r="32" spans="1:31" s="19" customFormat="1" ht="3" customHeight="1">
      <c r="A32" s="67"/>
      <c r="B32" s="68"/>
      <c r="C32" s="58"/>
      <c r="D32" s="68"/>
      <c r="E32" s="58"/>
      <c r="F32" s="67"/>
      <c r="G32" s="67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Y32" s="67"/>
      <c r="Z32" s="58"/>
      <c r="AA32" s="58"/>
      <c r="AB32" s="67"/>
      <c r="AC32" s="32"/>
    </row>
    <row r="33" spans="1:31" s="19" customFormat="1" ht="13.2" customHeight="1">
      <c r="A33" s="61" t="s">
        <v>181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Y33" s="445" t="str">
        <f>IF(AND(P17&lt;&gt;"",P20&lt;&gt;""),(P17+P20),"")</f>
        <v/>
      </c>
      <c r="Z33" s="446"/>
      <c r="AA33" s="447"/>
      <c r="AB33" s="61" t="s">
        <v>9</v>
      </c>
      <c r="AC33" s="30"/>
    </row>
    <row r="34" spans="1:31" s="19" customFormat="1" ht="3" customHeight="1">
      <c r="A34" s="30"/>
      <c r="B34" s="30"/>
      <c r="C34" s="30"/>
      <c r="D34" s="30"/>
      <c r="E34" s="30"/>
      <c r="F34" s="30"/>
      <c r="G34" s="30"/>
      <c r="H34" s="30"/>
      <c r="I34" s="30"/>
    </row>
    <row r="35" spans="1:31" s="19" customFormat="1" ht="15" customHeight="1">
      <c r="A35" s="31" t="s">
        <v>94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</row>
    <row r="36" spans="1:31" s="19" customFormat="1" ht="3" customHeight="1">
      <c r="A36" s="64"/>
      <c r="B36" s="64"/>
      <c r="C36" s="64"/>
      <c r="D36" s="64"/>
      <c r="E36" s="64"/>
      <c r="F36" s="64"/>
      <c r="G36" s="64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30"/>
      <c r="AA36" s="30"/>
      <c r="AB36" s="30"/>
      <c r="AC36" s="30"/>
      <c r="AD36" s="30"/>
    </row>
    <row r="37" spans="1:31" s="20" customFormat="1" ht="13.2" customHeight="1">
      <c r="A37" s="58" t="s">
        <v>182</v>
      </c>
      <c r="B37" s="62"/>
      <c r="C37" s="62"/>
      <c r="D37" s="62"/>
      <c r="E37" s="435" t="s">
        <v>95</v>
      </c>
      <c r="F37" s="436"/>
      <c r="G37" s="436"/>
      <c r="H37" s="436"/>
      <c r="I37" s="436"/>
      <c r="J37" s="436"/>
      <c r="K37" s="436"/>
      <c r="L37" s="436"/>
      <c r="M37" s="436"/>
      <c r="N37" s="436"/>
      <c r="O37" s="437"/>
      <c r="P37" s="438" t="s">
        <v>96</v>
      </c>
      <c r="Q37" s="439"/>
      <c r="R37" s="439"/>
      <c r="S37" s="440"/>
      <c r="T37" s="62"/>
      <c r="U37" s="62"/>
      <c r="V37" s="62"/>
      <c r="W37" s="62"/>
      <c r="X37" s="62"/>
    </row>
    <row r="38" spans="1:31" s="19" customFormat="1" ht="13.2" customHeight="1">
      <c r="A38" s="58"/>
      <c r="B38" s="58"/>
      <c r="C38" s="58"/>
      <c r="D38" s="58"/>
      <c r="E38" s="438" t="s">
        <v>97</v>
      </c>
      <c r="F38" s="439"/>
      <c r="G38" s="439"/>
      <c r="H38" s="439"/>
      <c r="I38" s="439"/>
      <c r="J38" s="439"/>
      <c r="K38" s="439"/>
      <c r="L38" s="439"/>
      <c r="M38" s="439"/>
      <c r="N38" s="439"/>
      <c r="O38" s="440"/>
      <c r="P38" s="441"/>
      <c r="Q38" s="442"/>
      <c r="R38" s="442"/>
      <c r="S38" s="443"/>
      <c r="T38" s="58"/>
      <c r="U38" s="58"/>
      <c r="V38" s="58"/>
      <c r="W38" s="58"/>
      <c r="X38" s="58"/>
      <c r="Y38" s="58"/>
    </row>
    <row r="39" spans="1:31" s="19" customFormat="1" ht="13.2" customHeight="1">
      <c r="A39" s="58"/>
      <c r="B39" s="58"/>
      <c r="C39" s="58"/>
      <c r="D39" s="58"/>
      <c r="E39" s="438" t="s">
        <v>98</v>
      </c>
      <c r="F39" s="439"/>
      <c r="G39" s="439"/>
      <c r="H39" s="439"/>
      <c r="I39" s="439"/>
      <c r="J39" s="439"/>
      <c r="K39" s="439"/>
      <c r="L39" s="439"/>
      <c r="M39" s="439"/>
      <c r="N39" s="439"/>
      <c r="O39" s="440"/>
      <c r="P39" s="441"/>
      <c r="Q39" s="442"/>
      <c r="R39" s="442"/>
      <c r="S39" s="443"/>
      <c r="T39" s="58"/>
      <c r="U39" s="58"/>
      <c r="V39" s="58"/>
      <c r="W39" s="58"/>
      <c r="X39" s="58"/>
      <c r="Y39" s="58"/>
    </row>
    <row r="40" spans="1:31" s="19" customFormat="1" ht="13.2" customHeight="1">
      <c r="A40" s="58"/>
      <c r="B40" s="58"/>
      <c r="C40" s="58"/>
      <c r="D40" s="58"/>
      <c r="E40" s="298" t="s">
        <v>99</v>
      </c>
      <c r="F40" s="299"/>
      <c r="G40" s="299"/>
      <c r="H40" s="299"/>
      <c r="I40" s="299"/>
      <c r="J40" s="299"/>
      <c r="K40" s="300"/>
      <c r="L40" s="448" t="s">
        <v>100</v>
      </c>
      <c r="M40" s="449"/>
      <c r="N40" s="449"/>
      <c r="O40" s="450"/>
      <c r="P40" s="448" t="s">
        <v>96</v>
      </c>
      <c r="Q40" s="449"/>
      <c r="R40" s="449"/>
      <c r="S40" s="450"/>
      <c r="T40" s="58"/>
      <c r="U40" s="58"/>
      <c r="V40" s="58"/>
      <c r="W40" s="58"/>
      <c r="X40" s="58"/>
      <c r="Y40" s="58"/>
    </row>
    <row r="41" spans="1:31" s="19" customFormat="1" ht="13.2" customHeight="1">
      <c r="A41" s="69"/>
      <c r="B41" s="58"/>
      <c r="C41" s="58"/>
      <c r="D41" s="58"/>
      <c r="E41" s="301"/>
      <c r="F41" s="302"/>
      <c r="G41" s="302"/>
      <c r="H41" s="302"/>
      <c r="I41" s="302"/>
      <c r="J41" s="302"/>
      <c r="K41" s="303"/>
      <c r="L41" s="451"/>
      <c r="M41" s="452"/>
      <c r="N41" s="452"/>
      <c r="O41" s="453"/>
      <c r="P41" s="441"/>
      <c r="Q41" s="442"/>
      <c r="R41" s="442"/>
      <c r="S41" s="443"/>
      <c r="T41" s="58"/>
      <c r="U41" s="58"/>
      <c r="V41" s="58"/>
      <c r="W41" s="58"/>
      <c r="X41" s="58"/>
      <c r="Y41" s="58"/>
    </row>
    <row r="42" spans="1:31" s="19" customFormat="1" ht="13.2" customHeight="1">
      <c r="A42" s="69"/>
      <c r="B42" s="58"/>
      <c r="C42" s="58"/>
      <c r="D42" s="58"/>
      <c r="E42" s="360" t="s">
        <v>101</v>
      </c>
      <c r="F42" s="360"/>
      <c r="G42" s="360"/>
      <c r="H42" s="360"/>
      <c r="I42" s="360"/>
      <c r="J42" s="360"/>
      <c r="K42" s="360"/>
      <c r="L42" s="360"/>
      <c r="M42" s="360"/>
      <c r="N42" s="360"/>
      <c r="O42" s="360"/>
      <c r="P42" s="458" t="str">
        <f>IF(AND(P38&lt;&gt;"",P39&lt;&gt;"",P41&lt;&gt;""),SUM(P38,P39,P41),"")</f>
        <v/>
      </c>
      <c r="Q42" s="458"/>
      <c r="R42" s="458"/>
      <c r="S42" s="458"/>
      <c r="T42" s="58"/>
      <c r="U42" s="58"/>
      <c r="V42" s="58"/>
      <c r="W42" s="58"/>
      <c r="X42" s="58"/>
      <c r="Y42" s="58"/>
    </row>
    <row r="43" spans="1:31" s="19" customFormat="1" ht="3" customHeight="1">
      <c r="A43" s="69"/>
      <c r="B43" s="64"/>
      <c r="C43" s="64"/>
      <c r="D43" s="64"/>
      <c r="E43" s="64"/>
      <c r="F43" s="64"/>
      <c r="G43" s="64"/>
      <c r="H43" s="64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</row>
    <row r="44" spans="1:31" s="19" customFormat="1" ht="13.2" customHeight="1">
      <c r="A44" s="58" t="s">
        <v>102</v>
      </c>
      <c r="B44" s="58"/>
      <c r="C44" s="58"/>
      <c r="D44" s="58"/>
      <c r="E44" s="58"/>
      <c r="F44" s="58" t="s">
        <v>168</v>
      </c>
      <c r="G44" s="58"/>
      <c r="H44" s="339"/>
      <c r="I44" s="339"/>
      <c r="J44" s="339"/>
      <c r="K44" s="58" t="s">
        <v>103</v>
      </c>
      <c r="L44" s="58"/>
      <c r="M44" s="58"/>
      <c r="N44" s="58" t="s">
        <v>104</v>
      </c>
      <c r="O44" s="58"/>
      <c r="P44" s="58"/>
      <c r="Q44" s="58"/>
      <c r="R44" s="58"/>
      <c r="S44" s="58"/>
      <c r="T44" s="58"/>
      <c r="U44" s="460"/>
      <c r="V44" s="461"/>
      <c r="W44" s="462"/>
      <c r="X44" s="58" t="s">
        <v>187</v>
      </c>
      <c r="Y44" s="58"/>
      <c r="Z44" s="30"/>
      <c r="AA44" s="30"/>
      <c r="AB44" s="30"/>
      <c r="AC44" s="30"/>
      <c r="AD44" s="30"/>
    </row>
    <row r="45" spans="1:31" s="19" customFormat="1" ht="12" customHeight="1">
      <c r="A45" s="35"/>
      <c r="C45" s="33"/>
      <c r="D45" s="33"/>
      <c r="G45" s="33"/>
      <c r="H45" s="33"/>
      <c r="I45" s="30"/>
      <c r="N45" s="26" t="s">
        <v>105</v>
      </c>
    </row>
    <row r="46" spans="1:31" s="19" customFormat="1" ht="3" customHeight="1">
      <c r="A46" s="30"/>
      <c r="B46" s="30"/>
      <c r="C46" s="30"/>
      <c r="D46" s="30"/>
      <c r="G46" s="30"/>
      <c r="H46" s="30"/>
      <c r="I46" s="30"/>
    </row>
    <row r="47" spans="1:31" s="19" customFormat="1" ht="14.4" customHeight="1">
      <c r="A47" s="31" t="s">
        <v>106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19" customFormat="1" ht="13.2" customHeight="1">
      <c r="A48" s="58" t="s">
        <v>107</v>
      </c>
      <c r="B48" s="64"/>
      <c r="C48" s="58"/>
      <c r="D48" s="58"/>
      <c r="E48" s="62"/>
      <c r="F48" s="62"/>
      <c r="G48" s="62"/>
      <c r="H48" s="280"/>
      <c r="I48" s="280"/>
      <c r="J48" s="280"/>
      <c r="K48" s="280"/>
      <c r="L48" s="280"/>
      <c r="M48" s="280"/>
      <c r="N48" s="280"/>
      <c r="O48" s="280"/>
      <c r="P48" s="280"/>
      <c r="Q48" s="280"/>
      <c r="R48" s="280"/>
      <c r="S48" s="280"/>
      <c r="T48" s="280"/>
      <c r="U48" s="280"/>
      <c r="V48" s="280"/>
      <c r="W48" s="280"/>
      <c r="X48" s="280"/>
      <c r="Y48" s="280"/>
      <c r="Z48" s="280"/>
      <c r="AA48" s="280"/>
      <c r="AB48" s="280"/>
      <c r="AC48" s="280"/>
      <c r="AD48" s="280"/>
      <c r="AE48" s="280"/>
    </row>
    <row r="49" spans="1:31" s="19" customFormat="1" ht="13.2" customHeight="1">
      <c r="A49" s="58" t="s">
        <v>108</v>
      </c>
      <c r="B49" s="64"/>
      <c r="C49" s="58"/>
      <c r="D49" s="58"/>
      <c r="E49" s="62"/>
      <c r="F49" s="62"/>
      <c r="G49" s="62"/>
      <c r="H49" s="280"/>
      <c r="I49" s="280"/>
      <c r="J49" s="280"/>
      <c r="K49" s="280"/>
      <c r="L49" s="280"/>
      <c r="M49" s="280"/>
      <c r="N49" s="280"/>
      <c r="O49" s="280"/>
      <c r="P49" s="280"/>
      <c r="Q49" s="280"/>
      <c r="R49" s="280"/>
      <c r="S49" s="280"/>
      <c r="T49" s="280"/>
      <c r="U49" s="280"/>
      <c r="V49" s="280"/>
      <c r="W49" s="280"/>
      <c r="X49" s="280"/>
      <c r="Y49" s="280"/>
      <c r="Z49" s="280"/>
      <c r="AA49" s="280"/>
      <c r="AB49" s="280"/>
      <c r="AC49" s="280"/>
      <c r="AD49" s="280"/>
      <c r="AE49" s="280"/>
    </row>
    <row r="50" spans="1:31" s="19" customFormat="1" ht="13.2" customHeight="1">
      <c r="A50" s="58" t="s">
        <v>109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</row>
    <row r="51" spans="1:31" s="19" customFormat="1" ht="13.2" customHeight="1">
      <c r="A51" s="58"/>
      <c r="B51" s="66" t="s">
        <v>110</v>
      </c>
      <c r="C51" s="58"/>
      <c r="D51" s="58"/>
      <c r="E51" s="62"/>
      <c r="F51" s="280"/>
      <c r="G51" s="280"/>
      <c r="H51" s="280"/>
      <c r="I51" s="280"/>
      <c r="J51" s="280"/>
      <c r="K51" s="280"/>
      <c r="L51" s="280"/>
      <c r="M51" s="280"/>
      <c r="N51" s="280"/>
      <c r="O51" s="280"/>
      <c r="P51" s="280"/>
      <c r="Q51" s="280"/>
      <c r="R51" s="280"/>
      <c r="S51" s="280"/>
      <c r="T51" s="280"/>
      <c r="U51" s="280"/>
      <c r="V51" s="280"/>
      <c r="W51" s="280"/>
      <c r="X51" s="280"/>
      <c r="Y51" s="280"/>
      <c r="Z51" s="280"/>
      <c r="AA51" s="280"/>
      <c r="AB51" s="280"/>
      <c r="AC51" s="280"/>
      <c r="AD51" s="280"/>
      <c r="AE51" s="280"/>
    </row>
    <row r="52" spans="1:31" s="19" customFormat="1" ht="13.2" customHeight="1">
      <c r="A52" s="58"/>
      <c r="B52" s="66" t="s">
        <v>111</v>
      </c>
      <c r="C52" s="58"/>
      <c r="D52" s="58"/>
      <c r="E52" s="62"/>
      <c r="F52" s="280"/>
      <c r="G52" s="280"/>
      <c r="H52" s="280"/>
      <c r="I52" s="280"/>
      <c r="J52" s="280"/>
      <c r="K52" s="280"/>
      <c r="L52" s="280"/>
      <c r="M52" s="280"/>
      <c r="N52" s="280"/>
      <c r="O52" s="280"/>
      <c r="P52" s="280"/>
      <c r="Q52" s="280"/>
      <c r="R52" s="280"/>
      <c r="S52" s="280"/>
      <c r="T52" s="280"/>
      <c r="U52" s="280"/>
      <c r="V52" s="280"/>
      <c r="W52" s="280"/>
      <c r="X52" s="280"/>
      <c r="Y52" s="280"/>
      <c r="Z52" s="280"/>
      <c r="AA52" s="280"/>
      <c r="AB52" s="280"/>
      <c r="AC52" s="280"/>
      <c r="AD52" s="280"/>
      <c r="AE52" s="280"/>
    </row>
    <row r="53" spans="1:31" s="19" customFormat="1" ht="13.2" customHeight="1">
      <c r="A53" s="58"/>
      <c r="B53" s="66" t="s">
        <v>112</v>
      </c>
      <c r="C53" s="58"/>
      <c r="D53" s="58"/>
      <c r="E53" s="62"/>
      <c r="F53" s="280"/>
      <c r="G53" s="280"/>
      <c r="H53" s="280"/>
      <c r="I53" s="280"/>
      <c r="J53" s="280"/>
      <c r="K53" s="280"/>
      <c r="L53" s="280"/>
      <c r="M53" s="280"/>
      <c r="N53" s="280"/>
      <c r="O53" s="280"/>
      <c r="P53" s="280"/>
      <c r="Q53" s="280"/>
      <c r="R53" s="280"/>
      <c r="S53" s="280"/>
      <c r="T53" s="280"/>
      <c r="U53" s="280"/>
      <c r="V53" s="280"/>
      <c r="W53" s="280"/>
      <c r="X53" s="280"/>
      <c r="Y53" s="280"/>
      <c r="Z53" s="280"/>
      <c r="AA53" s="280"/>
      <c r="AB53" s="280"/>
      <c r="AC53" s="280"/>
      <c r="AD53" s="280"/>
      <c r="AE53" s="280"/>
    </row>
    <row r="54" spans="1:31" s="19" customFormat="1" ht="2.4" customHeight="1">
      <c r="A54" s="6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</row>
    <row r="55" spans="1:31" s="19" customFormat="1" ht="13.2" customHeight="1">
      <c r="A55" s="58" t="s">
        <v>343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463"/>
      <c r="Q55" s="464"/>
      <c r="R55" s="465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</row>
    <row r="56" spans="1:31" s="19" customFormat="1" ht="2.4" customHeight="1">
      <c r="A56" s="6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</row>
    <row r="57" spans="1:31" s="19" customFormat="1" ht="13.2" customHeight="1">
      <c r="A57" s="57" t="s">
        <v>113</v>
      </c>
      <c r="B57" s="57"/>
      <c r="C57" s="57"/>
      <c r="D57" s="58"/>
      <c r="E57" s="62"/>
      <c r="F57" s="62"/>
      <c r="G57" s="62"/>
      <c r="H57" s="62"/>
      <c r="I57" s="58"/>
      <c r="J57" s="280"/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0"/>
      <c r="AE57" s="280"/>
    </row>
    <row r="58" spans="1:31" s="19" customFormat="1" ht="13.2" customHeight="1">
      <c r="A58" s="57" t="s">
        <v>14</v>
      </c>
      <c r="B58" s="58"/>
      <c r="C58" s="466"/>
      <c r="D58" s="466"/>
      <c r="E58" s="466"/>
      <c r="F58" s="466"/>
      <c r="G58" s="57" t="s">
        <v>114</v>
      </c>
      <c r="H58" s="58"/>
      <c r="I58" s="58"/>
      <c r="J58" s="457"/>
      <c r="K58" s="457"/>
      <c r="L58" s="457"/>
      <c r="M58" s="457"/>
      <c r="N58" s="457"/>
      <c r="O58" s="457"/>
      <c r="P58" s="457"/>
      <c r="Q58" s="457"/>
      <c r="R58" s="457"/>
      <c r="S58" s="457"/>
      <c r="T58" s="457"/>
      <c r="U58" s="457"/>
      <c r="V58" s="457"/>
      <c r="W58" s="457"/>
      <c r="X58" s="457"/>
      <c r="Y58" s="457"/>
      <c r="Z58" s="457"/>
      <c r="AA58" s="457"/>
      <c r="AB58" s="457"/>
      <c r="AC58" s="457"/>
      <c r="AD58" s="457"/>
      <c r="AE58" s="457"/>
    </row>
    <row r="59" spans="1:31" s="19" customFormat="1" ht="2.4" customHeight="1">
      <c r="A59" s="57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</row>
    <row r="60" spans="1:31" s="19" customFormat="1" ht="13.2" customHeight="1">
      <c r="A60" s="58" t="s">
        <v>342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263"/>
      <c r="Q60" s="264"/>
      <c r="R60" s="265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</row>
    <row r="61" spans="1:31" s="19" customFormat="1" ht="2.4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s="19" customFormat="1" ht="18" customHeight="1">
      <c r="A62" s="469" t="s">
        <v>207</v>
      </c>
      <c r="B62" s="469"/>
      <c r="C62" s="469"/>
      <c r="D62" s="469"/>
      <c r="E62" s="469"/>
      <c r="F62" s="469"/>
      <c r="G62" s="469"/>
      <c r="H62" s="469"/>
      <c r="I62" s="469"/>
      <c r="J62" s="469"/>
      <c r="K62" s="469"/>
      <c r="L62" s="469"/>
      <c r="M62" s="469"/>
      <c r="N62" s="469"/>
      <c r="O62" s="469"/>
      <c r="P62" s="469"/>
      <c r="Q62" s="469"/>
      <c r="R62" s="469"/>
      <c r="S62" s="469"/>
      <c r="T62" s="469"/>
      <c r="U62" s="469"/>
      <c r="V62" s="469"/>
      <c r="W62" s="469"/>
      <c r="X62" s="469"/>
      <c r="Y62" s="469"/>
      <c r="Z62" s="469"/>
      <c r="AA62" s="469"/>
      <c r="AB62" s="469"/>
      <c r="AC62" s="469"/>
      <c r="AD62" s="469"/>
      <c r="AE62" s="469"/>
    </row>
    <row r="63" spans="1:31" s="19" customFormat="1" ht="45.75" customHeight="1">
      <c r="A63" s="252" t="s">
        <v>229</v>
      </c>
      <c r="B63" s="252"/>
      <c r="C63" s="252"/>
      <c r="D63" s="252"/>
      <c r="E63" s="252"/>
      <c r="F63" s="252"/>
      <c r="G63" s="252"/>
      <c r="H63" s="252"/>
      <c r="I63" s="252"/>
      <c r="J63" s="252"/>
      <c r="K63" s="252"/>
      <c r="L63" s="252"/>
      <c r="M63" s="252"/>
      <c r="N63" s="252"/>
      <c r="O63" s="252"/>
      <c r="P63" s="252"/>
      <c r="Q63" s="252"/>
      <c r="R63" s="252"/>
      <c r="S63" s="252"/>
      <c r="T63" s="252"/>
      <c r="U63" s="252"/>
      <c r="V63" s="252"/>
      <c r="W63" s="252"/>
      <c r="X63" s="252"/>
      <c r="Y63" s="252"/>
      <c r="Z63" s="252"/>
      <c r="AA63" s="252"/>
      <c r="AB63" s="252"/>
      <c r="AC63" s="252"/>
      <c r="AD63" s="252"/>
      <c r="AE63" s="252"/>
    </row>
    <row r="64" spans="1:31" s="19" customFormat="1" ht="15" customHeight="1">
      <c r="A64" s="70" t="s">
        <v>71</v>
      </c>
      <c r="B64" s="3"/>
      <c r="C64" s="3"/>
      <c r="D64" s="3"/>
      <c r="E64" s="3"/>
      <c r="F64" s="470"/>
      <c r="G64" s="470"/>
      <c r="H64" s="470"/>
      <c r="I64" s="470"/>
      <c r="J64" s="470"/>
      <c r="K64" s="470"/>
      <c r="L64" s="470"/>
      <c r="M64" s="470"/>
      <c r="N64" s="470"/>
      <c r="O64" s="470"/>
      <c r="P64" s="470"/>
      <c r="Q64" s="470"/>
      <c r="R64" s="470"/>
      <c r="S64" s="470"/>
      <c r="T64" s="470"/>
      <c r="U64" s="470"/>
      <c r="V64" s="470"/>
      <c r="W64" s="470"/>
      <c r="X64" s="470"/>
      <c r="Y64" s="470"/>
      <c r="Z64" s="470"/>
      <c r="AA64" s="470"/>
      <c r="AB64" s="470"/>
      <c r="AC64" s="470"/>
      <c r="AD64" s="470"/>
      <c r="AE64" s="470"/>
    </row>
    <row r="65" spans="1:31" s="19" customFormat="1" ht="15" customHeight="1">
      <c r="A65" s="70" t="s">
        <v>72</v>
      </c>
      <c r="B65" s="3"/>
      <c r="C65" s="3"/>
      <c r="D65" s="3"/>
      <c r="E65" s="3"/>
      <c r="F65" s="470"/>
      <c r="G65" s="470"/>
      <c r="H65" s="470"/>
      <c r="I65" s="470"/>
      <c r="J65" s="470"/>
      <c r="K65" s="470"/>
      <c r="L65" s="470"/>
      <c r="M65" s="470"/>
      <c r="N65" s="470"/>
      <c r="O65" s="470"/>
      <c r="P65" s="470"/>
      <c r="Q65" s="470"/>
      <c r="R65" s="470"/>
      <c r="S65" s="470"/>
      <c r="T65" s="470"/>
      <c r="U65" s="470"/>
      <c r="V65" s="470"/>
      <c r="W65" s="470"/>
      <c r="X65" s="470"/>
      <c r="Y65" s="470"/>
      <c r="Z65" s="470"/>
      <c r="AA65" s="470"/>
      <c r="AB65" s="470"/>
      <c r="AC65" s="470"/>
      <c r="AD65" s="470"/>
      <c r="AE65" s="470"/>
    </row>
    <row r="66" spans="1:31" s="19" customFormat="1" ht="91.2" customHeight="1">
      <c r="A66" s="34"/>
      <c r="B66" s="34"/>
      <c r="C66" s="34"/>
      <c r="D66" s="34"/>
      <c r="E66" s="34"/>
      <c r="F66" s="34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1:31" s="1" customFormat="1" ht="13.95" customHeight="1">
      <c r="A67" s="467"/>
      <c r="B67" s="467"/>
      <c r="C67" s="467"/>
      <c r="D67" s="467"/>
      <c r="E67" s="467"/>
      <c r="F67" s="467"/>
      <c r="G67" s="467"/>
      <c r="H67" s="467"/>
      <c r="I67" s="459" t="str">
        <f ca="1">CONCATENATE(TEXT(TODAY(),"dd.mm.rrrr")," r.")</f>
        <v>02.02.2026 r.</v>
      </c>
      <c r="J67" s="459"/>
      <c r="K67" s="459"/>
      <c r="L67" s="459"/>
      <c r="M67" s="70"/>
      <c r="N67" s="70"/>
      <c r="O67" s="468" t="s">
        <v>54</v>
      </c>
      <c r="P67" s="468"/>
      <c r="Q67" s="468"/>
      <c r="R67" s="468"/>
      <c r="S67" s="468"/>
      <c r="T67" s="468"/>
      <c r="U67" s="468"/>
      <c r="V67" s="468"/>
      <c r="W67" s="468"/>
      <c r="X67" s="468"/>
      <c r="Y67" s="468"/>
      <c r="Z67" s="468"/>
      <c r="AA67" s="468"/>
      <c r="AB67" s="468"/>
      <c r="AC67" s="468"/>
      <c r="AD67" s="468"/>
      <c r="AE67" s="468"/>
    </row>
    <row r="68" spans="1:31" s="1" customFormat="1" ht="24" customHeight="1">
      <c r="A68" s="3"/>
      <c r="B68" s="3"/>
      <c r="C68" s="3"/>
      <c r="D68" s="3"/>
      <c r="E68" s="3"/>
      <c r="F68" s="3"/>
      <c r="H68" s="37"/>
      <c r="I68" s="7" t="s">
        <v>265</v>
      </c>
      <c r="J68" s="3"/>
      <c r="K68" s="3"/>
      <c r="L68" s="3"/>
      <c r="M68" s="3"/>
      <c r="N68" s="6"/>
      <c r="O68" s="389" t="s">
        <v>53</v>
      </c>
      <c r="P68" s="389"/>
      <c r="Q68" s="389"/>
      <c r="R68" s="389"/>
      <c r="S68" s="389"/>
      <c r="T68" s="389"/>
      <c r="U68" s="389"/>
      <c r="V68" s="389"/>
      <c r="W68" s="389"/>
      <c r="X68" s="389"/>
      <c r="Y68" s="389"/>
      <c r="Z68" s="389"/>
      <c r="AA68" s="389"/>
      <c r="AB68" s="389"/>
      <c r="AC68" s="389"/>
      <c r="AD68" s="389"/>
      <c r="AE68" s="389"/>
    </row>
    <row r="69" spans="1:31" s="19" customFormat="1" ht="2.4" customHeight="1"/>
    <row r="70" spans="1:31" s="19" customFormat="1" ht="12" customHeight="1">
      <c r="A70" s="253"/>
      <c r="B70" s="253"/>
      <c r="C70" s="253"/>
      <c r="D70" s="253"/>
      <c r="E70" s="253"/>
      <c r="F70" s="253"/>
      <c r="G70" s="253"/>
      <c r="H70" s="253"/>
      <c r="I70" s="253"/>
      <c r="J70" s="253"/>
      <c r="K70" s="253"/>
      <c r="L70" s="253"/>
      <c r="M70" s="253"/>
      <c r="N70" s="253"/>
      <c r="O70" s="253"/>
      <c r="P70" s="253"/>
      <c r="Q70" s="253"/>
      <c r="R70" s="253"/>
      <c r="S70" s="253"/>
      <c r="T70" s="253"/>
      <c r="U70" s="253"/>
      <c r="V70" s="253"/>
      <c r="W70" s="253"/>
      <c r="X70" s="253"/>
      <c r="Y70" s="253"/>
      <c r="Z70" s="253"/>
      <c r="AA70" s="253"/>
      <c r="AB70" s="253"/>
      <c r="AC70" s="253"/>
      <c r="AD70" s="253"/>
      <c r="AE70" s="253"/>
    </row>
    <row r="71" spans="1:31" s="19" customFormat="1" ht="21" customHeight="1">
      <c r="A71" s="254"/>
      <c r="B71" s="254"/>
      <c r="C71" s="254"/>
      <c r="D71" s="254"/>
      <c r="E71" s="254"/>
      <c r="F71" s="254"/>
      <c r="G71" s="254"/>
      <c r="H71" s="254"/>
      <c r="I71" s="254"/>
      <c r="J71" s="254"/>
      <c r="K71" s="254"/>
      <c r="L71" s="254"/>
      <c r="M71" s="254"/>
      <c r="N71" s="254"/>
      <c r="O71" s="254"/>
      <c r="P71" s="254"/>
      <c r="Q71" s="254"/>
      <c r="R71" s="254"/>
      <c r="S71" s="254"/>
      <c r="T71" s="254"/>
      <c r="U71" s="254"/>
      <c r="V71" s="254"/>
      <c r="W71" s="254"/>
      <c r="X71" s="254"/>
      <c r="Y71" s="254"/>
      <c r="Z71" s="254"/>
      <c r="AA71" s="254"/>
      <c r="AB71" s="254"/>
      <c r="AC71" s="254"/>
      <c r="AD71" s="254"/>
      <c r="AE71" s="254"/>
    </row>
    <row r="72" spans="1:31" s="1" customFormat="1" ht="12" customHeight="1">
      <c r="A72" s="17"/>
    </row>
    <row r="76" spans="1:31"/>
    <row r="77" spans="1:31"/>
    <row r="78" spans="1:31"/>
    <row r="79" spans="1:31"/>
    <row r="80" spans="1:31"/>
    <row r="81"/>
  </sheetData>
  <sheetProtection algorithmName="SHA-512" hashValue="Rld4QmpAXrgNzJkc2iV6PltBsBz+LCM5pn/84B57I7Y8xF2Ton3P/91VQ67sU7NINpinSfhcM+IFVhg1/xXuJA==" saltValue="f2/GA/5F9EsdJ2xXZ8o2SQ==" spinCount="100000" sheet="1" formatRows="0"/>
  <mergeCells count="56">
    <mergeCell ref="I67:L67"/>
    <mergeCell ref="A71:AE71"/>
    <mergeCell ref="U44:W44"/>
    <mergeCell ref="H44:J44"/>
    <mergeCell ref="P55:R55"/>
    <mergeCell ref="J57:AE57"/>
    <mergeCell ref="C58:F58"/>
    <mergeCell ref="O68:AE68"/>
    <mergeCell ref="A70:AE70"/>
    <mergeCell ref="A67:H67"/>
    <mergeCell ref="O67:AE67"/>
    <mergeCell ref="A63:AE63"/>
    <mergeCell ref="A62:AE62"/>
    <mergeCell ref="F64:AE64"/>
    <mergeCell ref="F65:AE65"/>
    <mergeCell ref="P60:R60"/>
    <mergeCell ref="F51:AE51"/>
    <mergeCell ref="F52:AE52"/>
    <mergeCell ref="F53:AE53"/>
    <mergeCell ref="J58:AE58"/>
    <mergeCell ref="E42:O42"/>
    <mergeCell ref="P42:S42"/>
    <mergeCell ref="H48:AE48"/>
    <mergeCell ref="H49:AE49"/>
    <mergeCell ref="P14:R14"/>
    <mergeCell ref="P15:R15"/>
    <mergeCell ref="P17:R17"/>
    <mergeCell ref="A19:AE19"/>
    <mergeCell ref="E40:K41"/>
    <mergeCell ref="L40:O40"/>
    <mergeCell ref="L41:O41"/>
    <mergeCell ref="P37:S37"/>
    <mergeCell ref="P41:S41"/>
    <mergeCell ref="P40:S40"/>
    <mergeCell ref="P20:R20"/>
    <mergeCell ref="A20:C20"/>
    <mergeCell ref="P22:R22"/>
    <mergeCell ref="Y27:AA27"/>
    <mergeCell ref="Y33:AA33"/>
    <mergeCell ref="V18:X18"/>
    <mergeCell ref="A9:AE9"/>
    <mergeCell ref="A2:AE2"/>
    <mergeCell ref="A3:AE3"/>
    <mergeCell ref="A4:AE4"/>
    <mergeCell ref="A1:AE1"/>
    <mergeCell ref="A8:AE8"/>
    <mergeCell ref="E37:O37"/>
    <mergeCell ref="E39:O39"/>
    <mergeCell ref="E38:O38"/>
    <mergeCell ref="P39:S39"/>
    <mergeCell ref="P38:S38"/>
    <mergeCell ref="P24:R24"/>
    <mergeCell ref="A25:AE25"/>
    <mergeCell ref="J20:L20"/>
    <mergeCell ref="Y29:AA29"/>
    <mergeCell ref="Y31:AA31"/>
  </mergeCells>
  <conditionalFormatting sqref="A20:C20">
    <cfRule type="cellIs" dxfId="37" priority="25" operator="equal">
      <formula>""</formula>
    </cfRule>
  </conditionalFormatting>
  <conditionalFormatting sqref="C58">
    <cfRule type="cellIs" dxfId="36" priority="47" operator="equal">
      <formula>""</formula>
    </cfRule>
  </conditionalFormatting>
  <conditionalFormatting sqref="F18">
    <cfRule type="containsText" dxfId="35" priority="73" operator="containsText" text="niezgodność z poz. a)">
      <formula>NOT(ISERROR(SEARCH("niezgodność z poz. a)",F18)))</formula>
    </cfRule>
  </conditionalFormatting>
  <conditionalFormatting sqref="F51:AE53">
    <cfRule type="cellIs" dxfId="34" priority="7" operator="equal">
      <formula>""</formula>
    </cfRule>
  </conditionalFormatting>
  <conditionalFormatting sqref="F64:AE65">
    <cfRule type="cellIs" dxfId="33" priority="1" operator="equal">
      <formula>""</formula>
    </cfRule>
  </conditionalFormatting>
  <conditionalFormatting sqref="H48:H49">
    <cfRule type="cellIs" dxfId="32" priority="10" operator="equal">
      <formula>""</formula>
    </cfRule>
  </conditionalFormatting>
  <conditionalFormatting sqref="H44:J44">
    <cfRule type="cellIs" dxfId="31" priority="16" operator="equal">
      <formula>""</formula>
    </cfRule>
  </conditionalFormatting>
  <conditionalFormatting sqref="J20">
    <cfRule type="cellIs" dxfId="30" priority="24" operator="equal">
      <formula>""</formula>
    </cfRule>
  </conditionalFormatting>
  <conditionalFormatting sqref="J57:AE58">
    <cfRule type="cellIs" dxfId="29" priority="4" operator="equal">
      <formula>""</formula>
    </cfRule>
  </conditionalFormatting>
  <conditionalFormatting sqref="L41:S41">
    <cfRule type="cellIs" dxfId="28" priority="13" operator="equal">
      <formula>""</formula>
    </cfRule>
  </conditionalFormatting>
  <conditionalFormatting sqref="P14:R15">
    <cfRule type="cellIs" dxfId="27" priority="22" operator="equal">
      <formula>""</formula>
    </cfRule>
  </conditionalFormatting>
  <conditionalFormatting sqref="P22:R22">
    <cfRule type="cellIs" dxfId="26" priority="20" operator="equal">
      <formula>""</formula>
    </cfRule>
  </conditionalFormatting>
  <conditionalFormatting sqref="P24:R24">
    <cfRule type="cellIs" dxfId="25" priority="19" operator="equal">
      <formula>""</formula>
    </cfRule>
  </conditionalFormatting>
  <conditionalFormatting sqref="P55:R55">
    <cfRule type="cellIs" dxfId="24" priority="6" operator="equal">
      <formula>""</formula>
    </cfRule>
  </conditionalFormatting>
  <conditionalFormatting sqref="P60:R60">
    <cfRule type="cellIs" dxfId="23" priority="3" operator="equal">
      <formula>""</formula>
    </cfRule>
  </conditionalFormatting>
  <conditionalFormatting sqref="P38:S39">
    <cfRule type="cellIs" dxfId="22" priority="11" operator="equal">
      <formula>""</formula>
    </cfRule>
  </conditionalFormatting>
  <conditionalFormatting sqref="U44:W44">
    <cfRule type="cellIs" dxfId="21" priority="15" operator="equal">
      <formula>""</formula>
    </cfRule>
  </conditionalFormatting>
  <conditionalFormatting sqref="V18:X18">
    <cfRule type="cellIs" dxfId="20" priority="21" operator="equal">
      <formula>""</formula>
    </cfRule>
  </conditionalFormatting>
  <conditionalFormatting sqref="Y29:AA29">
    <cfRule type="cellIs" dxfId="19" priority="18" operator="equal">
      <formula>""</formula>
    </cfRule>
  </conditionalFormatting>
  <conditionalFormatting sqref="Y31:AA31">
    <cfRule type="cellIs" dxfId="18" priority="17" operator="equal">
      <formula>""</formula>
    </cfRule>
  </conditionalFormatting>
  <printOptions horizontalCentered="1"/>
  <pageMargins left="0.70866141732283472" right="0.59055118110236227" top="0.59055118110236227" bottom="0.59055118110236227" header="0.31496062992125984" footer="0.31496062992125984"/>
  <pageSetup paperSize="9" scale="79" orientation="portrait" r:id="rId1"/>
  <headerFooter>
    <oddFooter>&amp;C&amp;"Arial,Normalny"&amp;8Strona &amp;P z &amp;N&amp;R&amp;"Arial,Normalny"&amp;8v2026-1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511B6-C11B-46BB-8239-CC1A87744A82}">
  <sheetPr>
    <pageSetUpPr fitToPage="1"/>
  </sheetPr>
  <dimension ref="A1:AF57"/>
  <sheetViews>
    <sheetView zoomScaleNormal="100" zoomScaleSheetLayoutView="100" workbookViewId="0">
      <selection activeCell="A8" sqref="A8:W8"/>
    </sheetView>
  </sheetViews>
  <sheetFormatPr defaultColWidth="0" defaultRowHeight="13.8" zeroHeight="1"/>
  <cols>
    <col min="1" max="1" width="3.33203125" style="38" customWidth="1"/>
    <col min="2" max="11" width="4.6640625" style="38" customWidth="1"/>
    <col min="12" max="23" width="4.5546875" style="38" customWidth="1"/>
    <col min="24" max="24" width="3.33203125" style="38" customWidth="1"/>
    <col min="25" max="32" width="0" style="38" hidden="1" customWidth="1"/>
    <col min="33" max="16384" width="9.109375" style="38" hidden="1"/>
  </cols>
  <sheetData>
    <row r="1" spans="1:23" ht="22.2" customHeight="1">
      <c r="A1" s="474" t="s">
        <v>162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  <c r="P1" s="474"/>
      <c r="Q1" s="474"/>
      <c r="R1" s="474"/>
      <c r="S1" s="474"/>
      <c r="T1" s="474"/>
      <c r="U1" s="474"/>
      <c r="V1" s="474"/>
      <c r="W1" s="474"/>
    </row>
    <row r="2" spans="1:23" ht="15" customHeight="1">
      <c r="A2" s="472" t="s">
        <v>169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2"/>
      <c r="R2" s="472"/>
      <c r="S2" s="472"/>
      <c r="T2" s="472"/>
      <c r="U2" s="472"/>
      <c r="V2" s="472"/>
      <c r="W2" s="472"/>
    </row>
    <row r="3" spans="1:23" ht="15" customHeight="1">
      <c r="A3" s="473" t="s">
        <v>176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  <c r="S3" s="473"/>
      <c r="T3" s="473"/>
      <c r="U3" s="473"/>
      <c r="V3" s="473"/>
      <c r="W3" s="473"/>
    </row>
    <row r="4" spans="1:23" ht="12" customHeight="1">
      <c r="A4" s="473" t="s">
        <v>117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473"/>
      <c r="P4" s="473"/>
      <c r="Q4" s="473"/>
      <c r="R4" s="473"/>
      <c r="S4" s="473"/>
      <c r="T4" s="473"/>
      <c r="U4" s="473"/>
      <c r="V4" s="473"/>
      <c r="W4" s="473"/>
    </row>
    <row r="5" spans="1:23" ht="4.05" customHeight="1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23" ht="4.05" customHeight="1"/>
    <row r="7" spans="1:23" ht="3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23" ht="45" customHeight="1">
      <c r="A8" s="475" t="str">
        <f>IF(Instrukcja!E5="","",Instrukcja!E5)</f>
        <v/>
      </c>
      <c r="B8" s="475"/>
      <c r="C8" s="475"/>
      <c r="D8" s="475"/>
      <c r="E8" s="475"/>
      <c r="F8" s="475"/>
      <c r="G8" s="475"/>
      <c r="H8" s="475"/>
      <c r="I8" s="475"/>
      <c r="J8" s="475"/>
      <c r="K8" s="475"/>
      <c r="L8" s="475"/>
      <c r="M8" s="475"/>
      <c r="N8" s="475"/>
      <c r="O8" s="475"/>
      <c r="P8" s="475"/>
      <c r="Q8" s="475"/>
      <c r="R8" s="475"/>
      <c r="S8" s="475"/>
      <c r="T8" s="475"/>
      <c r="U8" s="475"/>
      <c r="V8" s="475"/>
      <c r="W8" s="475"/>
    </row>
    <row r="9" spans="1:23" ht="12" customHeight="1">
      <c r="A9" s="471" t="s">
        <v>2</v>
      </c>
      <c r="B9" s="471"/>
      <c r="C9" s="471"/>
      <c r="D9" s="471"/>
      <c r="E9" s="471"/>
      <c r="F9" s="471"/>
      <c r="G9" s="471"/>
      <c r="H9" s="471"/>
      <c r="I9" s="471"/>
      <c r="J9" s="471"/>
      <c r="K9" s="471"/>
      <c r="L9" s="471"/>
      <c r="M9" s="471"/>
      <c r="N9" s="471"/>
      <c r="O9" s="471"/>
      <c r="P9" s="471"/>
      <c r="Q9" s="471"/>
      <c r="R9" s="471"/>
      <c r="S9" s="471"/>
      <c r="T9" s="471"/>
      <c r="U9" s="471"/>
      <c r="V9" s="471"/>
      <c r="W9" s="471"/>
    </row>
    <row r="10" spans="1:23" ht="3" customHeight="1">
      <c r="A10" s="41"/>
      <c r="B10" s="41"/>
      <c r="C10" s="41"/>
      <c r="D10" s="41"/>
      <c r="E10" s="41"/>
      <c r="F10" s="41"/>
      <c r="G10" s="41"/>
      <c r="H10" s="41"/>
    </row>
    <row r="11" spans="1:23" ht="15" customHeight="1">
      <c r="A11" s="42" t="s">
        <v>118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23" ht="15" customHeight="1">
      <c r="A12" s="71" t="s">
        <v>190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</row>
    <row r="13" spans="1:23" ht="3" customHeight="1">
      <c r="A13" s="43"/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23" ht="44.25" customHeight="1">
      <c r="A14" s="45" t="s">
        <v>119</v>
      </c>
      <c r="B14" s="476" t="s">
        <v>120</v>
      </c>
      <c r="C14" s="476"/>
      <c r="D14" s="476"/>
      <c r="E14" s="476"/>
      <c r="F14" s="476"/>
      <c r="G14" s="476"/>
      <c r="H14" s="476"/>
      <c r="I14" s="476"/>
      <c r="J14" s="476"/>
      <c r="K14" s="476"/>
      <c r="L14" s="477" t="s">
        <v>121</v>
      </c>
      <c r="M14" s="478"/>
      <c r="N14" s="478"/>
      <c r="O14" s="478"/>
      <c r="P14" s="479"/>
      <c r="Q14" s="477" t="s">
        <v>122</v>
      </c>
      <c r="R14" s="478"/>
      <c r="S14" s="479"/>
      <c r="T14" s="477" t="s">
        <v>123</v>
      </c>
      <c r="U14" s="478"/>
      <c r="V14" s="478"/>
      <c r="W14" s="479"/>
    </row>
    <row r="15" spans="1:23" ht="15" customHeight="1">
      <c r="A15" s="46" t="s">
        <v>124</v>
      </c>
      <c r="B15" s="480"/>
      <c r="C15" s="480"/>
      <c r="D15" s="480"/>
      <c r="E15" s="480"/>
      <c r="F15" s="480"/>
      <c r="G15" s="480"/>
      <c r="H15" s="480"/>
      <c r="I15" s="480"/>
      <c r="J15" s="480"/>
      <c r="K15" s="480"/>
      <c r="L15" s="487"/>
      <c r="M15" s="488"/>
      <c r="N15" s="488"/>
      <c r="O15" s="488"/>
      <c r="P15" s="489"/>
      <c r="Q15" s="484" t="str">
        <f>IF(B15="","",VLOOKUP(B15,Dane!$C$3:$D$19,2,0))</f>
        <v/>
      </c>
      <c r="R15" s="485"/>
      <c r="S15" s="486"/>
      <c r="T15" s="481" t="str">
        <f t="shared" ref="T15:T20" si="0">IF(B15="","",L15*opad/1000*Q15)</f>
        <v/>
      </c>
      <c r="U15" s="482"/>
      <c r="V15" s="482"/>
      <c r="W15" s="483"/>
    </row>
    <row r="16" spans="1:23" ht="15" customHeight="1">
      <c r="A16" s="46" t="s">
        <v>125</v>
      </c>
      <c r="B16" s="480"/>
      <c r="C16" s="480"/>
      <c r="D16" s="480"/>
      <c r="E16" s="480"/>
      <c r="F16" s="480"/>
      <c r="G16" s="480"/>
      <c r="H16" s="480"/>
      <c r="I16" s="480"/>
      <c r="J16" s="480"/>
      <c r="K16" s="480"/>
      <c r="L16" s="487"/>
      <c r="M16" s="488"/>
      <c r="N16" s="488"/>
      <c r="O16" s="488"/>
      <c r="P16" s="489"/>
      <c r="Q16" s="484" t="str">
        <f>IF(B16="","",VLOOKUP(B16,Dane!$C$3:$D$19,2,0))</f>
        <v/>
      </c>
      <c r="R16" s="485"/>
      <c r="S16" s="486"/>
      <c r="T16" s="481" t="str">
        <f t="shared" si="0"/>
        <v/>
      </c>
      <c r="U16" s="482"/>
      <c r="V16" s="482"/>
      <c r="W16" s="483"/>
    </row>
    <row r="17" spans="1:23" ht="15" customHeight="1">
      <c r="A17" s="46" t="s">
        <v>126</v>
      </c>
      <c r="B17" s="480"/>
      <c r="C17" s="480"/>
      <c r="D17" s="480"/>
      <c r="E17" s="480"/>
      <c r="F17" s="480"/>
      <c r="G17" s="480"/>
      <c r="H17" s="480"/>
      <c r="I17" s="480"/>
      <c r="J17" s="480"/>
      <c r="K17" s="480"/>
      <c r="L17" s="487"/>
      <c r="M17" s="488"/>
      <c r="N17" s="488"/>
      <c r="O17" s="488"/>
      <c r="P17" s="489"/>
      <c r="Q17" s="484" t="str">
        <f>IF(B17="","",VLOOKUP(B17,Dane!$C$3:$D$19,2,0))</f>
        <v/>
      </c>
      <c r="R17" s="485"/>
      <c r="S17" s="486"/>
      <c r="T17" s="481" t="str">
        <f t="shared" si="0"/>
        <v/>
      </c>
      <c r="U17" s="482"/>
      <c r="V17" s="482"/>
      <c r="W17" s="483"/>
    </row>
    <row r="18" spans="1:23" ht="15" customHeight="1">
      <c r="A18" s="46" t="s">
        <v>127</v>
      </c>
      <c r="B18" s="480"/>
      <c r="C18" s="480"/>
      <c r="D18" s="480"/>
      <c r="E18" s="480"/>
      <c r="F18" s="480"/>
      <c r="G18" s="480"/>
      <c r="H18" s="480"/>
      <c r="I18" s="480"/>
      <c r="J18" s="480"/>
      <c r="K18" s="480"/>
      <c r="L18" s="487"/>
      <c r="M18" s="488"/>
      <c r="N18" s="488"/>
      <c r="O18" s="488"/>
      <c r="P18" s="489"/>
      <c r="Q18" s="484" t="str">
        <f>IF(B18="","",VLOOKUP(B18,Dane!$C$3:$D$19,2,0))</f>
        <v/>
      </c>
      <c r="R18" s="485"/>
      <c r="S18" s="486"/>
      <c r="T18" s="481" t="str">
        <f t="shared" si="0"/>
        <v/>
      </c>
      <c r="U18" s="482"/>
      <c r="V18" s="482"/>
      <c r="W18" s="483"/>
    </row>
    <row r="19" spans="1:23" ht="15" customHeight="1">
      <c r="A19" s="46" t="s">
        <v>128</v>
      </c>
      <c r="B19" s="480"/>
      <c r="C19" s="480"/>
      <c r="D19" s="480"/>
      <c r="E19" s="480"/>
      <c r="F19" s="480"/>
      <c r="G19" s="480"/>
      <c r="H19" s="480"/>
      <c r="I19" s="480"/>
      <c r="J19" s="480"/>
      <c r="K19" s="480"/>
      <c r="L19" s="487"/>
      <c r="M19" s="488"/>
      <c r="N19" s="488"/>
      <c r="O19" s="488"/>
      <c r="P19" s="489"/>
      <c r="Q19" s="484" t="str">
        <f>IF(B19="","",VLOOKUP(B19,Dane!$C$3:$D$19,2,0))</f>
        <v/>
      </c>
      <c r="R19" s="485"/>
      <c r="S19" s="486"/>
      <c r="T19" s="481" t="str">
        <f t="shared" si="0"/>
        <v/>
      </c>
      <c r="U19" s="482"/>
      <c r="V19" s="482"/>
      <c r="W19" s="483"/>
    </row>
    <row r="20" spans="1:23" ht="15" customHeight="1">
      <c r="A20" s="46" t="s">
        <v>129</v>
      </c>
      <c r="B20" s="480"/>
      <c r="C20" s="480"/>
      <c r="D20" s="480"/>
      <c r="E20" s="480"/>
      <c r="F20" s="480"/>
      <c r="G20" s="480"/>
      <c r="H20" s="480"/>
      <c r="I20" s="480"/>
      <c r="J20" s="480"/>
      <c r="K20" s="480"/>
      <c r="L20" s="487"/>
      <c r="M20" s="488"/>
      <c r="N20" s="488"/>
      <c r="O20" s="488"/>
      <c r="P20" s="489"/>
      <c r="Q20" s="484" t="str">
        <f>IF(B20="","",VLOOKUP(B20,Dane!$C$3:$D$19,2,0))</f>
        <v/>
      </c>
      <c r="R20" s="485"/>
      <c r="S20" s="486"/>
      <c r="T20" s="481" t="str">
        <f t="shared" si="0"/>
        <v/>
      </c>
      <c r="U20" s="482"/>
      <c r="V20" s="482"/>
      <c r="W20" s="483"/>
    </row>
    <row r="21" spans="1:23" ht="15" customHeight="1">
      <c r="A21" s="490" t="s">
        <v>8</v>
      </c>
      <c r="B21" s="491"/>
      <c r="C21" s="491"/>
      <c r="D21" s="491"/>
      <c r="E21" s="491"/>
      <c r="F21" s="491"/>
      <c r="G21" s="491"/>
      <c r="H21" s="491"/>
      <c r="I21" s="491"/>
      <c r="J21" s="491"/>
      <c r="K21" s="491"/>
      <c r="L21" s="491"/>
      <c r="M21" s="491"/>
      <c r="N21" s="491"/>
      <c r="O21" s="491"/>
      <c r="P21" s="491"/>
      <c r="Q21" s="491"/>
      <c r="R21" s="491"/>
      <c r="S21" s="491"/>
      <c r="T21" s="492" t="str">
        <f>IF(SUM(T15:W20)&gt;0,SUM(T15:W20),"")</f>
        <v/>
      </c>
      <c r="U21" s="493"/>
      <c r="V21" s="493"/>
      <c r="W21" s="494"/>
    </row>
    <row r="22" spans="1:23" ht="3" customHeight="1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</row>
    <row r="23" spans="1:23" ht="15" customHeight="1">
      <c r="A23" s="71" t="s">
        <v>130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</row>
    <row r="24" spans="1:23" ht="15" customHeight="1">
      <c r="A24" s="45" t="s">
        <v>119</v>
      </c>
      <c r="B24" s="476" t="s">
        <v>131</v>
      </c>
      <c r="C24" s="476"/>
      <c r="D24" s="476"/>
      <c r="E24" s="476"/>
      <c r="F24" s="476"/>
      <c r="G24" s="476"/>
      <c r="H24" s="476"/>
      <c r="I24" s="476"/>
      <c r="J24" s="476" t="s">
        <v>177</v>
      </c>
      <c r="K24" s="476"/>
      <c r="L24" s="476"/>
      <c r="M24" s="476"/>
      <c r="N24" s="476"/>
      <c r="O24" s="476"/>
      <c r="P24" s="476"/>
      <c r="Q24" s="476"/>
      <c r="R24" s="476"/>
      <c r="S24" s="43"/>
      <c r="T24" s="43"/>
      <c r="U24" s="43"/>
      <c r="V24" s="43"/>
      <c r="W24" s="43"/>
    </row>
    <row r="25" spans="1:23" ht="15" customHeight="1">
      <c r="A25" s="46" t="s">
        <v>124</v>
      </c>
      <c r="B25" s="495"/>
      <c r="C25" s="496"/>
      <c r="D25" s="496"/>
      <c r="E25" s="496"/>
      <c r="F25" s="496"/>
      <c r="G25" s="496"/>
      <c r="H25" s="496"/>
      <c r="I25" s="497"/>
      <c r="J25" s="498"/>
      <c r="K25" s="498"/>
      <c r="L25" s="498"/>
      <c r="M25" s="498"/>
      <c r="N25" s="498"/>
      <c r="O25" s="498"/>
      <c r="P25" s="498"/>
      <c r="Q25" s="498"/>
      <c r="R25" s="498"/>
      <c r="S25" s="43"/>
      <c r="T25" s="43"/>
      <c r="U25" s="43"/>
      <c r="V25" s="43"/>
      <c r="W25" s="43"/>
    </row>
    <row r="26" spans="1:23" ht="15" customHeight="1">
      <c r="A26" s="46" t="s">
        <v>125</v>
      </c>
      <c r="B26" s="495"/>
      <c r="C26" s="496"/>
      <c r="D26" s="496"/>
      <c r="E26" s="496"/>
      <c r="F26" s="496"/>
      <c r="G26" s="496"/>
      <c r="H26" s="496"/>
      <c r="I26" s="497"/>
      <c r="J26" s="498"/>
      <c r="K26" s="498"/>
      <c r="L26" s="498"/>
      <c r="M26" s="498"/>
      <c r="N26" s="498"/>
      <c r="O26" s="498"/>
      <c r="P26" s="498"/>
      <c r="Q26" s="498"/>
      <c r="R26" s="498"/>
      <c r="S26" s="43"/>
      <c r="T26" s="43"/>
      <c r="U26" s="43"/>
      <c r="V26" s="43"/>
      <c r="W26" s="43"/>
    </row>
    <row r="27" spans="1:23" ht="15" customHeight="1">
      <c r="A27" s="500" t="s">
        <v>8</v>
      </c>
      <c r="B27" s="500"/>
      <c r="C27" s="500"/>
      <c r="D27" s="500"/>
      <c r="E27" s="500"/>
      <c r="F27" s="500"/>
      <c r="G27" s="500"/>
      <c r="H27" s="500"/>
      <c r="I27" s="500"/>
      <c r="J27" s="501" t="str">
        <f>IF(SUM(J25:P26)&gt;0,SUM(J25:P26),"")</f>
        <v/>
      </c>
      <c r="K27" s="501"/>
      <c r="L27" s="501"/>
      <c r="M27" s="501"/>
      <c r="N27" s="501"/>
      <c r="O27" s="501"/>
      <c r="P27" s="501"/>
      <c r="Q27" s="501"/>
      <c r="R27" s="501"/>
      <c r="S27" s="47"/>
      <c r="T27" s="47"/>
      <c r="U27" s="47"/>
      <c r="V27" s="47"/>
      <c r="W27" s="47"/>
    </row>
    <row r="28" spans="1:23" ht="18" customHeight="1">
      <c r="A28" s="502" t="s">
        <v>179</v>
      </c>
      <c r="B28" s="502"/>
      <c r="C28" s="502"/>
      <c r="D28" s="502"/>
      <c r="E28" s="502"/>
      <c r="F28" s="502"/>
      <c r="G28" s="502"/>
      <c r="H28" s="502"/>
      <c r="I28" s="502"/>
      <c r="J28" s="502"/>
      <c r="K28" s="502"/>
      <c r="L28" s="502"/>
      <c r="M28" s="502"/>
      <c r="N28" s="502"/>
      <c r="O28" s="502"/>
      <c r="P28" s="502"/>
      <c r="Q28" s="502"/>
      <c r="R28" s="502"/>
      <c r="S28" s="502"/>
      <c r="T28" s="502"/>
      <c r="U28" s="502"/>
      <c r="V28" s="502"/>
      <c r="W28" s="502"/>
    </row>
    <row r="29" spans="1:23" ht="15" customHeight="1">
      <c r="A29" s="42" t="s">
        <v>132</v>
      </c>
      <c r="B29" s="49"/>
      <c r="C29" s="49"/>
      <c r="D29" s="49"/>
      <c r="E29" s="41"/>
      <c r="F29" s="48"/>
      <c r="G29" s="48"/>
      <c r="H29" s="48"/>
    </row>
    <row r="30" spans="1:23" ht="27.6" customHeight="1">
      <c r="A30" s="55"/>
      <c r="B30" s="503" t="s">
        <v>133</v>
      </c>
      <c r="C30" s="503"/>
      <c r="D30" s="503"/>
      <c r="E30" s="503"/>
      <c r="F30" s="503"/>
      <c r="G30" s="503"/>
      <c r="H30" s="503"/>
      <c r="I30" s="503"/>
      <c r="J30" s="503"/>
      <c r="K30" s="503"/>
      <c r="L30" s="503"/>
      <c r="M30" s="503"/>
      <c r="N30" s="503"/>
      <c r="O30" s="503"/>
      <c r="P30" s="503"/>
      <c r="Q30" s="503"/>
      <c r="R30" s="503"/>
      <c r="S30" s="503"/>
      <c r="T30" s="503"/>
      <c r="U30" s="503"/>
      <c r="V30" s="503"/>
      <c r="W30" s="503"/>
    </row>
    <row r="31" spans="1:23" ht="27.6" customHeight="1">
      <c r="A31" s="55"/>
      <c r="B31" s="503" t="s">
        <v>134</v>
      </c>
      <c r="C31" s="503"/>
      <c r="D31" s="503"/>
      <c r="E31" s="503"/>
      <c r="F31" s="503"/>
      <c r="G31" s="503"/>
      <c r="H31" s="503"/>
      <c r="I31" s="503"/>
      <c r="J31" s="503"/>
      <c r="K31" s="503"/>
      <c r="L31" s="503"/>
      <c r="M31" s="503"/>
      <c r="N31" s="503"/>
      <c r="O31" s="503"/>
      <c r="P31" s="503"/>
      <c r="Q31" s="503"/>
      <c r="R31" s="503"/>
      <c r="S31" s="503"/>
      <c r="T31" s="503"/>
      <c r="U31" s="503"/>
      <c r="V31" s="503"/>
      <c r="W31" s="503"/>
    </row>
    <row r="32" spans="1:23" ht="21" customHeight="1">
      <c r="A32" s="55"/>
      <c r="B32" s="503" t="s">
        <v>135</v>
      </c>
      <c r="C32" s="503"/>
      <c r="D32" s="503"/>
      <c r="E32" s="503"/>
      <c r="F32" s="503"/>
      <c r="G32" s="503"/>
      <c r="H32" s="503"/>
      <c r="I32" s="503"/>
      <c r="J32" s="503"/>
      <c r="K32" s="503"/>
      <c r="L32" s="503"/>
      <c r="M32" s="503"/>
      <c r="N32" s="503"/>
      <c r="O32" s="503"/>
      <c r="P32" s="503"/>
      <c r="Q32" s="503"/>
      <c r="R32" s="503"/>
      <c r="S32" s="503"/>
      <c r="T32" s="503"/>
      <c r="U32" s="503"/>
      <c r="V32" s="503"/>
      <c r="W32" s="503"/>
    </row>
    <row r="33" spans="1:23" ht="15" customHeight="1">
      <c r="A33" s="71" t="s">
        <v>204</v>
      </c>
      <c r="B33" s="43"/>
      <c r="C33" s="43"/>
      <c r="D33" s="43"/>
      <c r="E33" s="43"/>
      <c r="F33" s="43"/>
      <c r="G33" s="43"/>
      <c r="H33" s="43"/>
      <c r="I33" s="511"/>
      <c r="J33" s="511"/>
      <c r="K33" s="511"/>
      <c r="L33" s="71" t="s">
        <v>191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</row>
    <row r="34" spans="1:23" ht="14.25" customHeight="1">
      <c r="A34" s="105" t="s">
        <v>180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</row>
    <row r="35" spans="1:23" ht="18.75" customHeight="1">
      <c r="A35" s="106" t="s">
        <v>136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</row>
    <row r="36" spans="1:23" ht="15" customHeight="1">
      <c r="A36" s="499" t="s">
        <v>137</v>
      </c>
      <c r="B36" s="499"/>
      <c r="C36" s="499"/>
      <c r="D36" s="499"/>
      <c r="E36" s="499"/>
      <c r="F36" s="499"/>
      <c r="G36" s="499"/>
      <c r="H36" s="499"/>
      <c r="I36" s="499"/>
      <c r="J36" s="499"/>
      <c r="K36" s="499"/>
      <c r="L36" s="499"/>
      <c r="M36" s="499"/>
      <c r="N36" s="499" t="s">
        <v>192</v>
      </c>
      <c r="O36" s="499"/>
      <c r="P36" s="499"/>
      <c r="Q36" s="499"/>
      <c r="R36" s="499"/>
      <c r="S36" s="74"/>
      <c r="T36" s="74"/>
      <c r="U36" s="74"/>
      <c r="V36" s="74"/>
      <c r="W36" s="72"/>
    </row>
    <row r="37" spans="1:23" ht="15" customHeight="1">
      <c r="A37" s="504"/>
      <c r="B37" s="504"/>
      <c r="C37" s="504"/>
      <c r="D37" s="504"/>
      <c r="E37" s="504"/>
      <c r="F37" s="504"/>
      <c r="G37" s="504"/>
      <c r="H37" s="504"/>
      <c r="I37" s="504"/>
      <c r="J37" s="504"/>
      <c r="K37" s="504"/>
      <c r="L37" s="504"/>
      <c r="M37" s="504"/>
      <c r="N37" s="505" t="str">
        <f>IF(A37="","",VLOOKUP(A37,tab_rodz_pow_roz,2,0))</f>
        <v/>
      </c>
      <c r="O37" s="506"/>
      <c r="P37" s="506"/>
      <c r="Q37" s="506"/>
      <c r="R37" s="507"/>
      <c r="S37" s="75"/>
      <c r="T37" s="75"/>
      <c r="U37" s="75"/>
      <c r="V37" s="75"/>
      <c r="W37" s="72"/>
    </row>
    <row r="38" spans="1:23" s="107" customFormat="1" ht="18" customHeight="1">
      <c r="A38" s="106" t="s">
        <v>138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</row>
    <row r="39" spans="1:23" ht="15" customHeight="1">
      <c r="A39" s="499" t="s">
        <v>137</v>
      </c>
      <c r="B39" s="499"/>
      <c r="C39" s="499"/>
      <c r="D39" s="499"/>
      <c r="E39" s="499"/>
      <c r="F39" s="499"/>
      <c r="G39" s="499"/>
      <c r="H39" s="499"/>
      <c r="I39" s="499"/>
      <c r="J39" s="499"/>
      <c r="K39" s="499"/>
      <c r="L39" s="499"/>
      <c r="M39" s="499"/>
      <c r="N39" s="508" t="s">
        <v>193</v>
      </c>
      <c r="O39" s="509"/>
      <c r="P39" s="509"/>
      <c r="Q39" s="509"/>
      <c r="R39" s="510"/>
      <c r="S39" s="75"/>
      <c r="T39" s="75"/>
      <c r="U39" s="74"/>
      <c r="V39" s="74"/>
      <c r="W39" s="72"/>
    </row>
    <row r="40" spans="1:23" ht="15" customHeight="1">
      <c r="A40" s="513"/>
      <c r="B40" s="513"/>
      <c r="C40" s="513"/>
      <c r="D40" s="513"/>
      <c r="E40" s="513"/>
      <c r="F40" s="513"/>
      <c r="G40" s="513"/>
      <c r="H40" s="513"/>
      <c r="I40" s="513"/>
      <c r="J40" s="513"/>
      <c r="K40" s="513"/>
      <c r="L40" s="513"/>
      <c r="M40" s="513"/>
      <c r="N40" s="520" t="str">
        <f>IF(A40="","",VLOOKUP(A40,Dane!C37:D42,2,0))</f>
        <v/>
      </c>
      <c r="O40" s="521"/>
      <c r="P40" s="521"/>
      <c r="Q40" s="521"/>
      <c r="R40" s="522"/>
      <c r="S40" s="71"/>
      <c r="T40" s="71"/>
      <c r="U40" s="76"/>
      <c r="V40" s="76"/>
      <c r="W40" s="72"/>
    </row>
    <row r="41" spans="1:23" ht="3" customHeight="1">
      <c r="A41" s="76"/>
      <c r="B41" s="71"/>
      <c r="C41" s="76"/>
      <c r="D41" s="71"/>
      <c r="E41" s="71"/>
      <c r="F41" s="76"/>
      <c r="G41" s="71"/>
      <c r="H41" s="71"/>
      <c r="I41" s="76"/>
      <c r="J41" s="71"/>
      <c r="K41" s="76"/>
      <c r="L41" s="71"/>
      <c r="M41" s="76"/>
      <c r="N41" s="71"/>
      <c r="O41" s="71"/>
      <c r="P41" s="76"/>
      <c r="Q41" s="76"/>
      <c r="R41" s="76"/>
      <c r="S41" s="71"/>
      <c r="T41" s="71"/>
      <c r="U41" s="76"/>
      <c r="V41" s="76"/>
      <c r="W41" s="72"/>
    </row>
    <row r="42" spans="1:23" s="107" customFormat="1" ht="14.25" customHeight="1">
      <c r="A42" s="106" t="s">
        <v>203</v>
      </c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523" t="str">
        <f>IF(A40&lt;&gt;"",IF(AND(A40&lt;&gt;"",N40&gt;=N37),0,I33*opad/1000*((1-N40)-(1-N37))),"")</f>
        <v/>
      </c>
      <c r="O42" s="523"/>
      <c r="P42" s="523"/>
      <c r="Q42" s="106" t="s">
        <v>194</v>
      </c>
      <c r="R42" s="106"/>
      <c r="S42" s="106"/>
      <c r="T42" s="106"/>
      <c r="U42" s="106"/>
      <c r="V42" s="106"/>
      <c r="W42" s="106"/>
    </row>
    <row r="43" spans="1:23" ht="6.75" customHeight="1">
      <c r="A43" s="48"/>
      <c r="B43" s="49"/>
      <c r="C43" s="49"/>
      <c r="D43" s="49"/>
      <c r="E43" s="41"/>
      <c r="F43" s="48"/>
      <c r="G43" s="48"/>
      <c r="H43" s="48"/>
    </row>
    <row r="44" spans="1:23" ht="15.75" customHeight="1">
      <c r="A44" s="514" t="s">
        <v>139</v>
      </c>
      <c r="B44" s="514"/>
      <c r="C44" s="514"/>
      <c r="D44" s="514"/>
      <c r="E44" s="514"/>
      <c r="F44" s="514"/>
      <c r="G44" s="514"/>
      <c r="H44" s="514"/>
      <c r="I44" s="514"/>
      <c r="J44" s="514"/>
      <c r="K44" s="514"/>
      <c r="L44" s="514"/>
      <c r="M44" s="514"/>
      <c r="N44" s="514"/>
      <c r="O44" s="514"/>
      <c r="P44" s="514"/>
      <c r="Q44" s="514"/>
      <c r="R44" s="514"/>
      <c r="S44" s="514"/>
      <c r="T44" s="514"/>
      <c r="U44" s="514"/>
      <c r="V44" s="514"/>
      <c r="W44" s="514"/>
    </row>
    <row r="45" spans="1:23" ht="13.95" customHeight="1">
      <c r="A45" s="71" t="s">
        <v>195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2"/>
      <c r="N45" s="72"/>
      <c r="O45" s="72"/>
      <c r="P45" s="72"/>
      <c r="Q45" s="72"/>
      <c r="R45" s="518"/>
      <c r="S45" s="518"/>
      <c r="T45" s="518"/>
      <c r="U45" s="71" t="s">
        <v>194</v>
      </c>
      <c r="V45" s="71"/>
      <c r="W45" s="71"/>
    </row>
    <row r="46" spans="1:23" ht="15" customHeight="1">
      <c r="A46" s="71" t="s">
        <v>140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2"/>
      <c r="N46" s="72"/>
      <c r="O46" s="72"/>
      <c r="P46" s="72"/>
      <c r="Q46" s="72"/>
      <c r="R46" s="71"/>
      <c r="S46" s="71"/>
      <c r="T46" s="71"/>
      <c r="U46" s="71"/>
      <c r="V46" s="71"/>
      <c r="W46" s="71"/>
    </row>
    <row r="47" spans="1:23" ht="13.95" customHeight="1">
      <c r="A47" s="73" t="s">
        <v>197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2"/>
      <c r="N47" s="72"/>
      <c r="O47" s="72"/>
      <c r="P47" s="72"/>
      <c r="Q47" s="72"/>
      <c r="R47" s="518"/>
      <c r="S47" s="518"/>
      <c r="T47" s="518"/>
      <c r="U47" s="71" t="s">
        <v>194</v>
      </c>
      <c r="V47" s="71"/>
      <c r="W47" s="71"/>
    </row>
    <row r="48" spans="1:23" ht="3" customHeight="1">
      <c r="A48" s="73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2"/>
      <c r="N48" s="72"/>
      <c r="O48" s="72"/>
      <c r="P48" s="72"/>
      <c r="Q48" s="72"/>
      <c r="R48" s="72"/>
      <c r="S48" s="72"/>
      <c r="T48" s="72"/>
      <c r="U48" s="71"/>
      <c r="V48" s="71"/>
      <c r="W48" s="71"/>
    </row>
    <row r="49" spans="1:23" ht="13.95" customHeight="1">
      <c r="A49" s="71" t="s">
        <v>196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8"/>
      <c r="R49" s="519" t="str">
        <f>IF(AND(R45&lt;&gt;"",R47&lt;&gt;""),R45-R47,"")</f>
        <v/>
      </c>
      <c r="S49" s="519"/>
      <c r="T49" s="519"/>
      <c r="U49" s="71" t="s">
        <v>194</v>
      </c>
      <c r="V49" s="71"/>
      <c r="W49" s="77"/>
    </row>
    <row r="50" spans="1:23" ht="15" customHeight="1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</row>
    <row r="51" spans="1:23" ht="105" customHeight="1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</row>
    <row r="52" spans="1:23" ht="19.5" customHeight="1">
      <c r="A52" s="515"/>
      <c r="B52" s="515"/>
      <c r="C52" s="515"/>
      <c r="D52" s="515"/>
      <c r="E52" s="515"/>
      <c r="F52" s="515"/>
      <c r="G52" s="515"/>
      <c r="H52" s="515"/>
      <c r="I52" s="524" t="str">
        <f ca="1">CONCATENATE(TEXT(TODAY(),"dd.mm.rrrr")," r.")</f>
        <v>02.02.2026 r.</v>
      </c>
      <c r="J52" s="524"/>
      <c r="K52" s="524"/>
      <c r="L52" s="516" t="s">
        <v>54</v>
      </c>
      <c r="M52" s="516"/>
      <c r="N52" s="516"/>
      <c r="O52" s="516"/>
      <c r="P52" s="516"/>
      <c r="Q52" s="516"/>
      <c r="R52" s="516"/>
      <c r="S52" s="516"/>
      <c r="T52" s="516"/>
      <c r="U52" s="516"/>
      <c r="V52" s="516"/>
      <c r="W52" s="516"/>
    </row>
    <row r="53" spans="1:23" ht="24" customHeight="1">
      <c r="B53" s="50"/>
      <c r="C53" s="50"/>
      <c r="D53" s="50"/>
      <c r="E53" s="50"/>
      <c r="F53" s="50"/>
      <c r="G53" s="50"/>
      <c r="H53" s="175"/>
      <c r="I53" s="176" t="s">
        <v>265</v>
      </c>
      <c r="L53" s="517" t="s">
        <v>53</v>
      </c>
      <c r="M53" s="517"/>
      <c r="N53" s="517"/>
      <c r="O53" s="517"/>
      <c r="P53" s="517"/>
      <c r="Q53" s="517"/>
      <c r="R53" s="517"/>
      <c r="S53" s="517"/>
      <c r="T53" s="517"/>
      <c r="U53" s="517"/>
      <c r="V53" s="517"/>
      <c r="W53" s="517"/>
    </row>
    <row r="54" spans="1:23" ht="15" customHeight="1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</row>
    <row r="55" spans="1:23" ht="24" customHeight="1">
      <c r="A55" s="512" t="s">
        <v>353</v>
      </c>
      <c r="B55" s="512"/>
      <c r="C55" s="512"/>
      <c r="D55" s="512"/>
      <c r="E55" s="512"/>
      <c r="F55" s="512"/>
      <c r="G55" s="512"/>
      <c r="H55" s="512"/>
      <c r="I55" s="512"/>
      <c r="J55" s="512"/>
      <c r="K55" s="512"/>
      <c r="L55" s="512"/>
      <c r="M55" s="512"/>
      <c r="N55" s="512"/>
      <c r="O55" s="512"/>
      <c r="P55" s="512"/>
      <c r="Q55" s="512"/>
      <c r="R55" s="512"/>
      <c r="S55" s="512"/>
      <c r="T55" s="512"/>
      <c r="U55" s="512"/>
      <c r="V55" s="512"/>
      <c r="W55" s="512"/>
    </row>
    <row r="57" spans="1:23"/>
  </sheetData>
  <sheetProtection algorithmName="SHA-512" hashValue="X5FAXdYHIPEEQJPxwO2PtI7lPFx5DTwjv6OY/tqAuwjwwlAj278iF5hh/3aYZ8fkuU2/sDG+slXF3tkwthG2OA==" saltValue="NVXUtTd74qEKwIUVpw8quA==" spinCount="100000" sheet="1" formatRows="0"/>
  <mergeCells count="67">
    <mergeCell ref="A55:W55"/>
    <mergeCell ref="A40:M40"/>
    <mergeCell ref="A44:W44"/>
    <mergeCell ref="A52:H52"/>
    <mergeCell ref="L52:W52"/>
    <mergeCell ref="L53:W53"/>
    <mergeCell ref="R45:T45"/>
    <mergeCell ref="R47:T47"/>
    <mergeCell ref="R49:T49"/>
    <mergeCell ref="N40:R40"/>
    <mergeCell ref="N42:P42"/>
    <mergeCell ref="I52:K52"/>
    <mergeCell ref="A39:M39"/>
    <mergeCell ref="A27:I27"/>
    <mergeCell ref="J27:R27"/>
    <mergeCell ref="A28:W28"/>
    <mergeCell ref="B30:W30"/>
    <mergeCell ref="B31:W31"/>
    <mergeCell ref="B32:W32"/>
    <mergeCell ref="A36:M36"/>
    <mergeCell ref="A37:M37"/>
    <mergeCell ref="N36:R36"/>
    <mergeCell ref="N37:R37"/>
    <mergeCell ref="N39:R39"/>
    <mergeCell ref="I33:K33"/>
    <mergeCell ref="B24:I24"/>
    <mergeCell ref="J24:R24"/>
    <mergeCell ref="B25:I25"/>
    <mergeCell ref="J25:R25"/>
    <mergeCell ref="B26:I26"/>
    <mergeCell ref="J26:R26"/>
    <mergeCell ref="B20:K20"/>
    <mergeCell ref="T20:W20"/>
    <mergeCell ref="A21:S21"/>
    <mergeCell ref="T21:W21"/>
    <mergeCell ref="Q20:S20"/>
    <mergeCell ref="L20:P20"/>
    <mergeCell ref="B18:K18"/>
    <mergeCell ref="T18:W18"/>
    <mergeCell ref="B19:K19"/>
    <mergeCell ref="T19:W19"/>
    <mergeCell ref="Q18:S18"/>
    <mergeCell ref="Q19:S19"/>
    <mergeCell ref="L18:P18"/>
    <mergeCell ref="L19:P19"/>
    <mergeCell ref="B16:K16"/>
    <mergeCell ref="T16:W16"/>
    <mergeCell ref="B17:K17"/>
    <mergeCell ref="T17:W17"/>
    <mergeCell ref="Q17:S17"/>
    <mergeCell ref="Q16:S16"/>
    <mergeCell ref="L16:P16"/>
    <mergeCell ref="L17:P17"/>
    <mergeCell ref="B14:K14"/>
    <mergeCell ref="T14:W14"/>
    <mergeCell ref="B15:K15"/>
    <mergeCell ref="T15:W15"/>
    <mergeCell ref="Q14:S14"/>
    <mergeCell ref="Q15:S15"/>
    <mergeCell ref="L14:P14"/>
    <mergeCell ref="L15:P15"/>
    <mergeCell ref="A9:W9"/>
    <mergeCell ref="A2:W2"/>
    <mergeCell ref="A3:W3"/>
    <mergeCell ref="A4:W4"/>
    <mergeCell ref="A1:W1"/>
    <mergeCell ref="A8:W8"/>
  </mergeCells>
  <conditionalFormatting sqref="A30:A31">
    <cfRule type="expression" dxfId="17" priority="100">
      <formula>AND(#REF!&gt;0,#REF!&lt;&gt;"",p2_1=FALSE(),p2_2=FALSE())</formula>
    </cfRule>
  </conditionalFormatting>
  <conditionalFormatting sqref="A32">
    <cfRule type="expression" dxfId="16" priority="101">
      <formula>AND(#REF!&gt;0,#REF!&lt;&gt;"",p2_3=FALSE())</formula>
    </cfRule>
  </conditionalFormatting>
  <conditionalFormatting sqref="A37:M37">
    <cfRule type="cellIs" dxfId="15" priority="4" operator="equal">
      <formula>""</formula>
    </cfRule>
  </conditionalFormatting>
  <conditionalFormatting sqref="A40:M40">
    <cfRule type="cellIs" dxfId="14" priority="3" operator="equal">
      <formula>""</formula>
    </cfRule>
  </conditionalFormatting>
  <conditionalFormatting sqref="B15:P20">
    <cfRule type="cellIs" dxfId="13" priority="1" operator="equal">
      <formula>""</formula>
    </cfRule>
  </conditionalFormatting>
  <conditionalFormatting sqref="B25:R26">
    <cfRule type="cellIs" dxfId="12" priority="6" operator="equal">
      <formula>""</formula>
    </cfRule>
  </conditionalFormatting>
  <conditionalFormatting sqref="I33:K33">
    <cfRule type="cellIs" dxfId="11" priority="5" operator="equal">
      <formula>""</formula>
    </cfRule>
  </conditionalFormatting>
  <conditionalFormatting sqref="R45:T45">
    <cfRule type="cellIs" dxfId="10" priority="11" operator="equal">
      <formula>""</formula>
    </cfRule>
  </conditionalFormatting>
  <conditionalFormatting sqref="R47:T47">
    <cfRule type="cellIs" dxfId="9" priority="10" operator="equal">
      <formula>""</formula>
    </cfRule>
  </conditionalFormatting>
  <dataValidations count="5">
    <dataValidation type="decimal" operator="greaterThanOrEqual" allowBlank="1" showInputMessage="1" showErrorMessage="1" errorTitle="Ostrzeżenie" error="Zbyt mała powierzchnia. Należy skorygować wartość." sqref="I33:K33" xr:uid="{5F435D45-816C-43A2-AC35-F6252AA38F72}">
      <formula1>100</formula1>
    </dataValidation>
    <dataValidation type="decimal" operator="greaterThanOrEqual" allowBlank="1" showInputMessage="1" showErrorMessage="1" error="fdsfs" sqref="J27" xr:uid="{67D3B399-2FBE-4E9B-BE4F-CE9B0FF4184C}">
      <formula1>0.7*T21</formula1>
    </dataValidation>
    <dataValidation type="list" allowBlank="1" showInputMessage="1" showErrorMessage="1" sqref="B25:B26 C26:I26" xr:uid="{DDFA0040-2F7A-48C7-B224-2E949E44B452}">
      <formula1>rodz_zbior</formula1>
    </dataValidation>
    <dataValidation type="decimal" operator="greaterThan" allowBlank="1" showInputMessage="1" showErrorMessage="1" errorTitle="Ostrzeżenie" error="Wartość musi być większa od 0" sqref="L16" xr:uid="{37A7829A-EFA9-488C-A96E-4CAB9A4B2F81}">
      <formula1>0</formula1>
    </dataValidation>
    <dataValidation operator="greaterThan" allowBlank="1" showInputMessage="1" showErrorMessage="1" errorTitle="Ostrzeżenie" error="Wartość musi być większa od 0" sqref="L15 L17:L20 Q15:Q20" xr:uid="{C966F76D-3ACA-4D3A-8CBC-850C717CBE1E}"/>
  </dataValidations>
  <printOptions horizontalCentered="1"/>
  <pageMargins left="0.70866141732283472" right="0.59055118110236227" top="0.59055118110236227" bottom="0.59055118110236227" header="0.31496062992125984" footer="0.31496062992125984"/>
  <pageSetup paperSize="9" scale="82" orientation="portrait" r:id="rId1"/>
  <headerFooter>
    <oddFooter>&amp;C&amp;"Arial,Normalny"&amp;8Strona &amp;P z &amp;N&amp;R&amp;"Arial,Normalny"&amp;8v2026-1</oddFooter>
  </headerFooter>
  <rowBreaks count="1" manualBreakCount="1">
    <brk id="55" max="2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altText="">
                <anchor moveWithCells="1">
                  <from>
                    <xdr:col>0</xdr:col>
                    <xdr:colOff>0</xdr:colOff>
                    <xdr:row>28</xdr:row>
                    <xdr:rowOff>373380</xdr:rowOff>
                  </from>
                  <to>
                    <xdr:col>1</xdr:col>
                    <xdr:colOff>0</xdr:colOff>
                    <xdr:row>29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 altText="">
                <anchor moveWithCells="1">
                  <from>
                    <xdr:col>0</xdr:col>
                    <xdr:colOff>0</xdr:colOff>
                    <xdr:row>29</xdr:row>
                    <xdr:rowOff>365760</xdr:rowOff>
                  </from>
                  <to>
                    <xdr:col>1</xdr:col>
                    <xdr:colOff>0</xdr:colOff>
                    <xdr:row>30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 altText="">
                <anchor moveWithCells="1">
                  <from>
                    <xdr:col>0</xdr:col>
                    <xdr:colOff>0</xdr:colOff>
                    <xdr:row>30</xdr:row>
                    <xdr:rowOff>373380</xdr:rowOff>
                  </from>
                  <to>
                    <xdr:col>1</xdr:col>
                    <xdr:colOff>0</xdr:colOff>
                    <xdr:row>31</xdr:row>
                    <xdr:rowOff>220980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B094D81-1121-48B8-979E-5A95A417A70E}">
          <x14:formula1>
            <xm:f>Dane!$C$32:$C$36</xm:f>
          </x14:formula1>
          <xm:sqref>A37:M37</xm:sqref>
        </x14:dataValidation>
        <x14:dataValidation type="list" allowBlank="1" showInputMessage="1" showErrorMessage="1" xr:uid="{3F91EAD4-F06F-4B98-82FF-EE797BF54452}">
          <x14:formula1>
            <xm:f>Dane!$C$37:$C$42</xm:f>
          </x14:formula1>
          <xm:sqref>A40:M40</xm:sqref>
        </x14:dataValidation>
        <x14:dataValidation type="list" allowBlank="1" showInputMessage="1" showErrorMessage="1" xr:uid="{913ACC83-4DE8-48AC-B729-8175AFAD71F8}">
          <x14:formula1>
            <xm:f>Dane!$C$3:$C$19</xm:f>
          </x14:formula1>
          <xm:sqref>B15:K20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6C57A-CD10-4367-8F67-BF7D6F480641}">
  <dimension ref="A1:DIM89"/>
  <sheetViews>
    <sheetView showGridLines="0" zoomScaleNormal="100" workbookViewId="0">
      <selection activeCell="A9" sqref="A9:Z9"/>
    </sheetView>
  </sheetViews>
  <sheetFormatPr defaultColWidth="0" defaultRowHeight="14.4" zeroHeight="1"/>
  <cols>
    <col min="1" max="26" width="3.33203125" customWidth="1"/>
    <col min="27" max="2951" width="0" hidden="1" customWidth="1"/>
    <col min="2952" max="16384" width="8.88671875" hidden="1"/>
  </cols>
  <sheetData>
    <row r="1" spans="1:31" ht="34.200000000000003" customHeight="1">
      <c r="A1" s="525" t="s">
        <v>161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  <c r="N1" s="525"/>
      <c r="O1" s="525"/>
      <c r="P1" s="525"/>
      <c r="Q1" s="525"/>
      <c r="R1" s="525"/>
      <c r="S1" s="525"/>
      <c r="T1" s="525"/>
      <c r="U1" s="525"/>
      <c r="V1" s="525"/>
      <c r="W1" s="525"/>
      <c r="X1" s="525"/>
      <c r="Y1" s="525"/>
      <c r="Z1" s="525"/>
    </row>
    <row r="2" spans="1:31">
      <c r="A2" s="527" t="s">
        <v>238</v>
      </c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  <c r="Q2" s="527"/>
      <c r="R2" s="527"/>
      <c r="S2" s="527"/>
      <c r="T2" s="527"/>
      <c r="U2" s="527"/>
      <c r="V2" s="527"/>
      <c r="W2" s="527"/>
      <c r="X2" s="527"/>
      <c r="Y2" s="527"/>
      <c r="Z2" s="527"/>
      <c r="AA2" s="157"/>
      <c r="AB2" s="157"/>
      <c r="AC2" s="157"/>
      <c r="AD2" s="157"/>
      <c r="AE2" s="157"/>
    </row>
    <row r="3" spans="1:31" ht="16.2">
      <c r="A3" s="528" t="s">
        <v>351</v>
      </c>
      <c r="B3" s="528"/>
      <c r="C3" s="528"/>
      <c r="D3" s="528"/>
      <c r="E3" s="528"/>
      <c r="F3" s="528"/>
      <c r="G3" s="528"/>
      <c r="H3" s="528"/>
      <c r="I3" s="528"/>
      <c r="J3" s="528"/>
      <c r="K3" s="528"/>
      <c r="L3" s="528"/>
      <c r="M3" s="528"/>
      <c r="N3" s="528"/>
      <c r="O3" s="528"/>
      <c r="P3" s="528"/>
      <c r="Q3" s="528"/>
      <c r="R3" s="528"/>
      <c r="S3" s="528"/>
      <c r="T3" s="528"/>
      <c r="U3" s="528"/>
      <c r="V3" s="528"/>
      <c r="W3" s="528"/>
      <c r="X3" s="528"/>
      <c r="Y3" s="528"/>
      <c r="Z3" s="528"/>
      <c r="AA3" s="157"/>
      <c r="AB3" s="157"/>
      <c r="AC3" s="157"/>
      <c r="AD3" s="157"/>
      <c r="AE3" s="157"/>
    </row>
    <row r="4" spans="1:31">
      <c r="A4" s="528" t="s">
        <v>239</v>
      </c>
      <c r="B4" s="528"/>
      <c r="C4" s="528"/>
      <c r="D4" s="528"/>
      <c r="E4" s="528"/>
      <c r="F4" s="528"/>
      <c r="G4" s="528"/>
      <c r="H4" s="528"/>
      <c r="I4" s="528"/>
      <c r="J4" s="528"/>
      <c r="K4" s="528"/>
      <c r="L4" s="528"/>
      <c r="M4" s="528"/>
      <c r="N4" s="528"/>
      <c r="O4" s="528"/>
      <c r="P4" s="528"/>
      <c r="Q4" s="528"/>
      <c r="R4" s="528"/>
      <c r="S4" s="528"/>
      <c r="T4" s="528"/>
      <c r="U4" s="528"/>
      <c r="V4" s="528"/>
      <c r="W4" s="528"/>
      <c r="X4" s="528"/>
      <c r="Y4" s="528"/>
      <c r="Z4" s="528"/>
      <c r="AA4" s="157"/>
      <c r="AB4" s="157"/>
      <c r="AC4" s="157"/>
      <c r="AD4" s="157"/>
      <c r="AE4" s="157"/>
    </row>
    <row r="5" spans="1:31" ht="4.2" customHeight="1">
      <c r="A5" s="529"/>
      <c r="B5" s="529"/>
      <c r="C5" s="529"/>
      <c r="D5" s="529"/>
      <c r="E5" s="529"/>
      <c r="F5" s="529"/>
      <c r="G5" s="529"/>
      <c r="H5" s="529"/>
      <c r="I5" s="529"/>
      <c r="J5" s="529"/>
      <c r="K5" s="529"/>
      <c r="L5" s="529"/>
      <c r="M5" s="529"/>
      <c r="N5" s="529"/>
      <c r="O5" s="529"/>
      <c r="P5" s="529"/>
      <c r="Q5" s="529"/>
      <c r="R5" s="529"/>
      <c r="S5" s="529"/>
      <c r="T5" s="529"/>
      <c r="U5" s="529"/>
      <c r="V5" s="529"/>
      <c r="W5" s="529"/>
      <c r="X5" s="529"/>
      <c r="Y5" s="529"/>
      <c r="Z5" s="529"/>
      <c r="AA5" s="157"/>
      <c r="AB5" s="157"/>
      <c r="AC5" s="157"/>
      <c r="AD5" s="157"/>
      <c r="AE5" s="157"/>
    </row>
    <row r="6" spans="1:31" ht="4.2" customHeight="1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</row>
    <row r="7" spans="1:31" ht="4.05" customHeight="1">
      <c r="AA7" s="157"/>
      <c r="AB7" s="157"/>
      <c r="AC7" s="157"/>
      <c r="AD7" s="157"/>
      <c r="AE7" s="157"/>
    </row>
    <row r="8" spans="1:31" ht="4.2" customHeight="1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</row>
    <row r="9" spans="1:31" ht="45" customHeight="1">
      <c r="A9" s="526" t="str">
        <f>IF(Instrukcja!E5="","",Instrukcja!E5)</f>
        <v/>
      </c>
      <c r="B9" s="526"/>
      <c r="C9" s="526"/>
      <c r="D9" s="526"/>
      <c r="E9" s="526"/>
      <c r="F9" s="526"/>
      <c r="G9" s="526"/>
      <c r="H9" s="526"/>
      <c r="I9" s="526"/>
      <c r="J9" s="526"/>
      <c r="K9" s="526"/>
      <c r="L9" s="526"/>
      <c r="M9" s="526"/>
      <c r="N9" s="526"/>
      <c r="O9" s="526"/>
      <c r="P9" s="526"/>
      <c r="Q9" s="526"/>
      <c r="R9" s="526"/>
      <c r="S9" s="526"/>
      <c r="T9" s="526"/>
      <c r="U9" s="526"/>
      <c r="V9" s="526"/>
      <c r="W9" s="526"/>
      <c r="X9" s="526"/>
      <c r="Y9" s="526"/>
      <c r="Z9" s="526"/>
      <c r="AA9" s="157"/>
      <c r="AB9" s="157"/>
      <c r="AC9" s="157"/>
      <c r="AD9" s="157"/>
      <c r="AE9" s="157"/>
    </row>
    <row r="10" spans="1:31">
      <c r="A10" s="530" t="s">
        <v>2</v>
      </c>
      <c r="B10" s="530"/>
      <c r="C10" s="530"/>
      <c r="D10" s="530"/>
      <c r="E10" s="530"/>
      <c r="F10" s="530"/>
      <c r="G10" s="530"/>
      <c r="H10" s="530"/>
      <c r="I10" s="530"/>
      <c r="J10" s="530"/>
      <c r="K10" s="530"/>
      <c r="L10" s="530"/>
      <c r="M10" s="530"/>
      <c r="N10" s="530"/>
      <c r="O10" s="530"/>
      <c r="P10" s="530"/>
      <c r="Q10" s="530"/>
      <c r="R10" s="530"/>
      <c r="S10" s="530"/>
      <c r="T10" s="530"/>
      <c r="U10" s="530"/>
      <c r="V10" s="530"/>
      <c r="W10" s="530"/>
      <c r="X10" s="530"/>
      <c r="Y10" s="530"/>
      <c r="Z10" s="530"/>
      <c r="AA10" s="157"/>
      <c r="AB10" s="157"/>
      <c r="AC10" s="157"/>
      <c r="AD10" s="157"/>
      <c r="AE10" s="157"/>
    </row>
    <row r="11" spans="1:31" ht="4.2" customHeight="1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</row>
    <row r="12" spans="1:31">
      <c r="A12" s="158" t="s">
        <v>58</v>
      </c>
      <c r="B12" s="159"/>
      <c r="C12" s="159"/>
      <c r="D12" s="159"/>
      <c r="E12" s="159"/>
      <c r="F12" s="159"/>
      <c r="G12" s="159"/>
      <c r="H12" s="158"/>
      <c r="I12" s="158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</row>
    <row r="13" spans="1:31" ht="4.2" customHeight="1">
      <c r="A13" s="160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57"/>
      <c r="AB13" s="157"/>
      <c r="AC13" s="157"/>
      <c r="AD13" s="157"/>
      <c r="AE13" s="157"/>
    </row>
    <row r="14" spans="1:31">
      <c r="A14" s="531"/>
      <c r="B14" s="531"/>
      <c r="C14" s="531"/>
      <c r="D14" s="531"/>
      <c r="E14" s="531"/>
      <c r="F14" s="531"/>
      <c r="G14" s="531"/>
      <c r="H14" s="531"/>
      <c r="I14" s="531"/>
      <c r="J14" s="531"/>
      <c r="K14" s="531"/>
      <c r="L14" s="532" t="s">
        <v>20</v>
      </c>
      <c r="M14" s="533"/>
      <c r="N14" s="533"/>
      <c r="O14" s="533"/>
      <c r="P14" s="533"/>
      <c r="Q14" s="533"/>
      <c r="R14" s="534"/>
      <c r="S14" s="535" t="s">
        <v>21</v>
      </c>
      <c r="T14" s="536"/>
      <c r="U14" s="536"/>
      <c r="V14" s="536"/>
      <c r="W14" s="536"/>
      <c r="X14" s="536"/>
      <c r="Y14" s="537"/>
      <c r="Z14" s="161"/>
      <c r="AA14" s="157"/>
      <c r="AB14" s="157"/>
      <c r="AC14" s="157"/>
      <c r="AD14" s="157"/>
      <c r="AE14" s="157"/>
    </row>
    <row r="15" spans="1:31" ht="23.4" customHeight="1">
      <c r="A15" s="538" t="s">
        <v>240</v>
      </c>
      <c r="B15" s="538"/>
      <c r="C15" s="538"/>
      <c r="D15" s="538"/>
      <c r="E15" s="538"/>
      <c r="F15" s="538"/>
      <c r="G15" s="538"/>
      <c r="H15" s="538"/>
      <c r="I15" s="538"/>
      <c r="J15" s="538"/>
      <c r="K15" s="538"/>
      <c r="L15" s="539"/>
      <c r="M15" s="540"/>
      <c r="N15" s="540"/>
      <c r="O15" s="540"/>
      <c r="P15" s="540"/>
      <c r="Q15" s="540"/>
      <c r="R15" s="541"/>
      <c r="S15" s="539"/>
      <c r="T15" s="540"/>
      <c r="U15" s="540"/>
      <c r="V15" s="540"/>
      <c r="W15" s="540"/>
      <c r="X15" s="540"/>
      <c r="Y15" s="541"/>
      <c r="Z15" s="162"/>
      <c r="AA15" s="157"/>
      <c r="AB15" s="157"/>
      <c r="AC15" s="157"/>
      <c r="AD15" s="157"/>
      <c r="AE15" s="157"/>
    </row>
    <row r="16" spans="1:31" ht="28.95" customHeight="1">
      <c r="A16" s="542" t="s">
        <v>241</v>
      </c>
      <c r="B16" s="543"/>
      <c r="C16" s="543"/>
      <c r="D16" s="543"/>
      <c r="E16" s="543"/>
      <c r="F16" s="543"/>
      <c r="G16" s="543"/>
      <c r="H16" s="543"/>
      <c r="I16" s="543"/>
      <c r="J16" s="543"/>
      <c r="K16" s="544"/>
      <c r="L16" s="545"/>
      <c r="M16" s="546"/>
      <c r="N16" s="546"/>
      <c r="O16" s="546"/>
      <c r="P16" s="546"/>
      <c r="Q16" s="546"/>
      <c r="R16" s="547"/>
      <c r="S16" s="545"/>
      <c r="T16" s="546"/>
      <c r="U16" s="546"/>
      <c r="V16" s="546"/>
      <c r="W16" s="546"/>
      <c r="X16" s="546"/>
      <c r="Y16" s="547"/>
      <c r="Z16" s="162"/>
      <c r="AA16" s="157"/>
      <c r="AB16" s="157"/>
      <c r="AC16" s="157"/>
      <c r="AD16" s="157"/>
      <c r="AE16" s="157"/>
    </row>
    <row r="17" spans="1:31" ht="27" customHeight="1">
      <c r="A17" s="548" t="s">
        <v>242</v>
      </c>
      <c r="B17" s="548"/>
      <c r="C17" s="548"/>
      <c r="D17" s="548"/>
      <c r="E17" s="548"/>
      <c r="F17" s="548"/>
      <c r="G17" s="548"/>
      <c r="H17" s="548"/>
      <c r="I17" s="548"/>
      <c r="J17" s="548"/>
      <c r="K17" s="548"/>
      <c r="L17" s="549"/>
      <c r="M17" s="550"/>
      <c r="N17" s="550"/>
      <c r="O17" s="550"/>
      <c r="P17" s="550"/>
      <c r="Q17" s="550"/>
      <c r="R17" s="551"/>
      <c r="S17" s="549"/>
      <c r="T17" s="550"/>
      <c r="U17" s="550"/>
      <c r="V17" s="550"/>
      <c r="W17" s="550"/>
      <c r="X17" s="550"/>
      <c r="Y17" s="551"/>
      <c r="Z17" s="163"/>
      <c r="AA17" s="157"/>
      <c r="AB17" s="157"/>
      <c r="AC17" s="157"/>
      <c r="AD17" s="157"/>
      <c r="AE17" s="157"/>
    </row>
    <row r="18" spans="1:31">
      <c r="A18" s="538" t="s">
        <v>262</v>
      </c>
      <c r="B18" s="538"/>
      <c r="C18" s="538"/>
      <c r="D18" s="538"/>
      <c r="E18" s="538"/>
      <c r="F18" s="538"/>
      <c r="G18" s="538"/>
      <c r="H18" s="538"/>
      <c r="I18" s="538"/>
      <c r="J18" s="538"/>
      <c r="K18" s="538"/>
      <c r="L18" s="552"/>
      <c r="M18" s="553"/>
      <c r="N18" s="553"/>
      <c r="O18" s="553"/>
      <c r="P18" s="553"/>
      <c r="Q18" s="553"/>
      <c r="R18" s="554"/>
      <c r="S18" s="552"/>
      <c r="T18" s="553"/>
      <c r="U18" s="553"/>
      <c r="V18" s="553"/>
      <c r="W18" s="553"/>
      <c r="X18" s="553"/>
      <c r="Y18" s="554"/>
      <c r="Z18" s="163"/>
      <c r="AA18" s="157"/>
      <c r="AB18" s="157"/>
      <c r="AC18" s="157"/>
      <c r="AD18" s="157"/>
      <c r="AE18" s="157"/>
    </row>
    <row r="19" spans="1:31">
      <c r="A19" s="538" t="s">
        <v>243</v>
      </c>
      <c r="B19" s="538"/>
      <c r="C19" s="538"/>
      <c r="D19" s="538"/>
      <c r="E19" s="538"/>
      <c r="F19" s="538"/>
      <c r="G19" s="538"/>
      <c r="H19" s="538"/>
      <c r="I19" s="538"/>
      <c r="J19" s="538"/>
      <c r="K19" s="538"/>
      <c r="L19" s="552"/>
      <c r="M19" s="553"/>
      <c r="N19" s="553"/>
      <c r="O19" s="553"/>
      <c r="P19" s="553"/>
      <c r="Q19" s="553"/>
      <c r="R19" s="554"/>
      <c r="S19" s="552"/>
      <c r="T19" s="553"/>
      <c r="U19" s="553"/>
      <c r="V19" s="553"/>
      <c r="W19" s="553"/>
      <c r="X19" s="553"/>
      <c r="Y19" s="554"/>
      <c r="Z19" s="163"/>
      <c r="AA19" s="157"/>
      <c r="AB19" s="157"/>
      <c r="AC19" s="157"/>
      <c r="AD19" s="157"/>
      <c r="AE19" s="157"/>
    </row>
    <row r="20" spans="1:31">
      <c r="A20" s="538" t="s">
        <v>263</v>
      </c>
      <c r="B20" s="538"/>
      <c r="C20" s="538"/>
      <c r="D20" s="538"/>
      <c r="E20" s="538"/>
      <c r="F20" s="538"/>
      <c r="G20" s="538"/>
      <c r="H20" s="538"/>
      <c r="I20" s="538"/>
      <c r="J20" s="538"/>
      <c r="K20" s="538"/>
      <c r="L20" s="556"/>
      <c r="M20" s="557"/>
      <c r="N20" s="557"/>
      <c r="O20" s="557"/>
      <c r="P20" s="557"/>
      <c r="Q20" s="557"/>
      <c r="R20" s="558"/>
      <c r="S20" s="556"/>
      <c r="T20" s="557"/>
      <c r="U20" s="557"/>
      <c r="V20" s="557"/>
      <c r="W20" s="557"/>
      <c r="X20" s="557"/>
      <c r="Y20" s="558"/>
      <c r="Z20" s="163"/>
      <c r="AA20" s="157"/>
      <c r="AB20" s="157"/>
      <c r="AC20" s="157"/>
      <c r="AD20" s="157"/>
      <c r="AE20" s="157"/>
    </row>
    <row r="21" spans="1:31">
      <c r="A21" s="559" t="s">
        <v>244</v>
      </c>
      <c r="B21" s="559"/>
      <c r="C21" s="559"/>
      <c r="D21" s="559"/>
      <c r="E21" s="559"/>
      <c r="F21" s="559"/>
      <c r="G21" s="559"/>
      <c r="H21" s="559"/>
      <c r="I21" s="559"/>
      <c r="J21" s="559"/>
      <c r="K21" s="559"/>
      <c r="L21" s="560" t="str">
        <f>IF(L20="","",(L18*L20)*(L19/100))</f>
        <v/>
      </c>
      <c r="M21" s="561"/>
      <c r="N21" s="561"/>
      <c r="O21" s="561"/>
      <c r="P21" s="561"/>
      <c r="Q21" s="561"/>
      <c r="R21" s="562"/>
      <c r="S21" s="560" t="str">
        <f>IF(S20="","",(S18*S20)*(S19/100))</f>
        <v/>
      </c>
      <c r="T21" s="561"/>
      <c r="U21" s="561"/>
      <c r="V21" s="561"/>
      <c r="W21" s="561"/>
      <c r="X21" s="561"/>
      <c r="Y21" s="562"/>
      <c r="Z21" s="163"/>
      <c r="AA21" s="157"/>
      <c r="AB21" s="157"/>
      <c r="AC21" s="157"/>
      <c r="AD21" s="157"/>
      <c r="AE21" s="157"/>
    </row>
    <row r="22" spans="1:31">
      <c r="A22" s="538" t="s">
        <v>245</v>
      </c>
      <c r="B22" s="538"/>
      <c r="C22" s="538"/>
      <c r="D22" s="538"/>
      <c r="E22" s="538"/>
      <c r="F22" s="538"/>
      <c r="G22" s="538"/>
      <c r="H22" s="538"/>
      <c r="I22" s="538"/>
      <c r="J22" s="538"/>
      <c r="K22" s="538"/>
      <c r="L22" s="563" t="str">
        <f>IF(L20="","",(L18*L20)-L21)</f>
        <v/>
      </c>
      <c r="M22" s="564"/>
      <c r="N22" s="564"/>
      <c r="O22" s="564"/>
      <c r="P22" s="564"/>
      <c r="Q22" s="564"/>
      <c r="R22" s="565"/>
      <c r="S22" s="563" t="str">
        <f>IF(S20="","",(S18*S20)-S21)</f>
        <v/>
      </c>
      <c r="T22" s="564"/>
      <c r="U22" s="564"/>
      <c r="V22" s="564"/>
      <c r="W22" s="564"/>
      <c r="X22" s="564"/>
      <c r="Y22" s="565"/>
      <c r="Z22" s="162"/>
      <c r="AA22" s="157"/>
      <c r="AB22" s="157"/>
      <c r="AC22" s="157"/>
      <c r="AD22" s="157"/>
      <c r="AE22" s="157"/>
    </row>
    <row r="23" spans="1:31">
      <c r="A23" s="164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57"/>
      <c r="AB23" s="157"/>
      <c r="AC23" s="157"/>
      <c r="AD23" s="157"/>
      <c r="AE23" s="157"/>
    </row>
    <row r="24" spans="1:31">
      <c r="A24" s="566" t="s">
        <v>246</v>
      </c>
      <c r="B24" s="566"/>
      <c r="C24" s="566"/>
      <c r="D24" s="566"/>
      <c r="E24" s="566"/>
      <c r="F24" s="566"/>
      <c r="G24" s="566"/>
      <c r="H24" s="566"/>
      <c r="I24" s="566"/>
      <c r="J24" s="566"/>
      <c r="K24" s="165"/>
      <c r="L24" s="164"/>
      <c r="M24" s="555" t="str">
        <f>IF(S21="","",L21-S21)</f>
        <v/>
      </c>
      <c r="N24" s="555"/>
      <c r="O24" s="555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57"/>
      <c r="AB24" s="157"/>
      <c r="AC24" s="157"/>
      <c r="AD24" s="157"/>
      <c r="AE24" s="157"/>
    </row>
    <row r="25" spans="1:31" ht="4.2" customHeight="1">
      <c r="A25" s="165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4"/>
      <c r="Q25" s="164"/>
      <c r="R25" s="163"/>
      <c r="S25" s="157"/>
      <c r="T25" s="157"/>
      <c r="U25" s="166"/>
      <c r="V25" s="166"/>
      <c r="W25" s="166"/>
      <c r="X25" s="164"/>
      <c r="Y25" s="164"/>
      <c r="Z25" s="164"/>
      <c r="AA25" s="157"/>
      <c r="AB25" s="157"/>
      <c r="AC25" s="157"/>
      <c r="AD25" s="157"/>
      <c r="AE25" s="157"/>
    </row>
    <row r="26" spans="1:31">
      <c r="A26" s="164" t="s">
        <v>247</v>
      </c>
      <c r="B26" s="164"/>
      <c r="C26" s="164"/>
      <c r="D26" s="167"/>
      <c r="E26" s="164"/>
      <c r="F26" s="164"/>
      <c r="G26" s="168"/>
      <c r="H26" s="168"/>
      <c r="I26" s="168"/>
      <c r="J26" s="167"/>
      <c r="K26" s="163"/>
      <c r="L26" s="163"/>
      <c r="M26" s="555" t="str">
        <f>IF(S22="","",S22-L22)</f>
        <v/>
      </c>
      <c r="N26" s="555"/>
      <c r="O26" s="555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57"/>
      <c r="AB26" s="157"/>
      <c r="AC26" s="157"/>
      <c r="AD26" s="157"/>
      <c r="AE26" s="157"/>
    </row>
    <row r="27" spans="1:31">
      <c r="A27" s="164"/>
      <c r="B27" s="169"/>
      <c r="C27" s="164"/>
      <c r="D27" s="169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57"/>
      <c r="AB27" s="157"/>
      <c r="AC27" s="157"/>
      <c r="AD27" s="157"/>
      <c r="AE27" s="157"/>
    </row>
    <row r="28" spans="1:31">
      <c r="A28" s="570" t="s">
        <v>248</v>
      </c>
      <c r="B28" s="570"/>
      <c r="C28" s="570"/>
      <c r="D28" s="570"/>
      <c r="E28" s="570"/>
      <c r="F28" s="570"/>
      <c r="G28" s="570"/>
      <c r="H28" s="570"/>
      <c r="I28" s="570"/>
      <c r="J28" s="570"/>
      <c r="K28" s="570"/>
      <c r="L28" s="570"/>
      <c r="M28" s="570"/>
      <c r="N28" s="570"/>
      <c r="O28" s="570"/>
      <c r="P28" s="570"/>
      <c r="Q28" s="570"/>
      <c r="R28" s="570"/>
      <c r="S28" s="570"/>
      <c r="T28" s="570"/>
      <c r="U28" s="570"/>
      <c r="V28" s="570"/>
      <c r="W28" s="570"/>
      <c r="X28" s="570"/>
      <c r="Y28" s="570"/>
      <c r="Z28" s="570"/>
      <c r="AA28" s="170"/>
      <c r="AB28" s="170"/>
      <c r="AC28" s="170"/>
      <c r="AD28" s="170"/>
      <c r="AE28" s="170"/>
    </row>
    <row r="29" spans="1:31" ht="4.2" customHeight="1">
      <c r="A29" s="157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pans="1:31" ht="76.95" customHeight="1">
      <c r="A30" s="571"/>
      <c r="B30" s="572"/>
      <c r="C30" s="572"/>
      <c r="D30" s="572"/>
      <c r="E30" s="572"/>
      <c r="F30" s="572"/>
      <c r="G30" s="572"/>
      <c r="H30" s="572"/>
      <c r="I30" s="572"/>
      <c r="J30" s="572"/>
      <c r="K30" s="572"/>
      <c r="L30" s="572"/>
      <c r="M30" s="572"/>
      <c r="N30" s="572"/>
      <c r="O30" s="572"/>
      <c r="P30" s="572"/>
      <c r="Q30" s="572"/>
      <c r="R30" s="572"/>
      <c r="S30" s="572"/>
      <c r="T30" s="572"/>
      <c r="U30" s="572"/>
      <c r="V30" s="572"/>
      <c r="W30" s="572"/>
      <c r="X30" s="572"/>
      <c r="Y30" s="572"/>
      <c r="Z30" s="573"/>
      <c r="AA30" s="157"/>
      <c r="AB30" s="157"/>
      <c r="AC30" s="157"/>
      <c r="AD30" s="157"/>
      <c r="AE30" s="157"/>
    </row>
    <row r="31" spans="1:31">
      <c r="A31" s="162"/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57"/>
      <c r="AB31" s="157"/>
      <c r="AC31" s="157"/>
      <c r="AD31" s="157"/>
      <c r="AE31" s="157"/>
    </row>
    <row r="32" spans="1:31">
      <c r="A32" s="164" t="s">
        <v>71</v>
      </c>
      <c r="B32" s="164"/>
      <c r="C32" s="164"/>
      <c r="D32" s="164"/>
      <c r="E32" s="164"/>
      <c r="F32" s="574"/>
      <c r="G32" s="574"/>
      <c r="H32" s="574"/>
      <c r="I32" s="574"/>
      <c r="J32" s="574"/>
      <c r="K32" s="574"/>
      <c r="L32" s="574"/>
      <c r="M32" s="574"/>
      <c r="N32" s="574"/>
      <c r="O32" s="574"/>
      <c r="P32" s="574"/>
      <c r="Q32" s="574"/>
      <c r="R32" s="574"/>
      <c r="S32" s="574"/>
      <c r="T32" s="574"/>
      <c r="U32" s="574"/>
      <c r="V32" s="574"/>
      <c r="W32" s="574"/>
      <c r="X32" s="574"/>
      <c r="Y32" s="574"/>
      <c r="Z32" s="574"/>
      <c r="AA32" s="157"/>
      <c r="AB32" s="157"/>
      <c r="AC32" s="157"/>
      <c r="AD32" s="157"/>
      <c r="AE32" s="157"/>
    </row>
    <row r="33" spans="1:31">
      <c r="A33" s="164" t="s">
        <v>72</v>
      </c>
      <c r="B33" s="164"/>
      <c r="C33" s="164"/>
      <c r="D33" s="164"/>
      <c r="E33" s="164"/>
      <c r="F33" s="574"/>
      <c r="G33" s="574"/>
      <c r="H33" s="574"/>
      <c r="I33" s="574"/>
      <c r="J33" s="574"/>
      <c r="K33" s="574"/>
      <c r="L33" s="574"/>
      <c r="M33" s="574"/>
      <c r="N33" s="574"/>
      <c r="O33" s="574"/>
      <c r="P33" s="574"/>
      <c r="Q33" s="574"/>
      <c r="R33" s="574"/>
      <c r="S33" s="574"/>
      <c r="T33" s="574"/>
      <c r="U33" s="574"/>
      <c r="V33" s="574"/>
      <c r="W33" s="574"/>
      <c r="X33" s="574"/>
      <c r="Y33" s="574"/>
      <c r="Z33" s="574"/>
      <c r="AA33" s="157"/>
      <c r="AB33" s="157"/>
      <c r="AC33" s="157"/>
      <c r="AD33" s="157"/>
      <c r="AE33" s="157"/>
    </row>
    <row r="34" spans="1:31" ht="104.4" customHeight="1">
      <c r="A34" s="157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7"/>
      <c r="AA34" s="157"/>
      <c r="AB34" s="157"/>
      <c r="AC34" s="157"/>
      <c r="AD34" s="157"/>
      <c r="AE34" s="157"/>
    </row>
    <row r="35" spans="1:31">
      <c r="A35" s="575"/>
      <c r="B35" s="575"/>
      <c r="C35" s="575"/>
      <c r="D35" s="575"/>
      <c r="E35" s="575"/>
      <c r="F35" s="575"/>
      <c r="G35" s="575"/>
      <c r="H35" s="575"/>
      <c r="I35" s="577" t="str">
        <f ca="1">CONCATENATE(TEXT(TODAY(),"dd.mm.rrrr")," r.")</f>
        <v>02.02.2026 r.</v>
      </c>
      <c r="J35" s="577"/>
      <c r="K35" s="577"/>
      <c r="L35" s="577"/>
      <c r="M35" s="164"/>
      <c r="N35" s="164"/>
      <c r="O35" s="576" t="s">
        <v>54</v>
      </c>
      <c r="P35" s="576"/>
      <c r="Q35" s="576"/>
      <c r="R35" s="576"/>
      <c r="S35" s="576"/>
      <c r="T35" s="576"/>
      <c r="U35" s="576"/>
      <c r="V35" s="576"/>
      <c r="W35" s="576"/>
      <c r="X35" s="576"/>
      <c r="Y35" s="576"/>
      <c r="Z35" s="576"/>
      <c r="AA35" s="157"/>
      <c r="AB35" s="157"/>
      <c r="AC35" s="157"/>
      <c r="AD35" s="157"/>
      <c r="AE35" s="157"/>
    </row>
    <row r="36" spans="1:31" ht="27" customHeight="1">
      <c r="A36" s="159"/>
      <c r="B36" s="159"/>
      <c r="C36" s="159"/>
      <c r="D36" s="159"/>
      <c r="E36" s="159"/>
      <c r="F36" s="159"/>
      <c r="G36" s="157"/>
      <c r="H36" s="171"/>
      <c r="I36" s="172" t="s">
        <v>265</v>
      </c>
      <c r="J36" s="159"/>
      <c r="K36" s="159"/>
      <c r="L36" s="159"/>
      <c r="M36" s="159"/>
      <c r="N36" s="173"/>
      <c r="O36" s="567" t="s">
        <v>53</v>
      </c>
      <c r="P36" s="567"/>
      <c r="Q36" s="567"/>
      <c r="R36" s="567"/>
      <c r="S36" s="567"/>
      <c r="T36" s="567"/>
      <c r="U36" s="567"/>
      <c r="V36" s="567"/>
      <c r="W36" s="567"/>
      <c r="X36" s="567"/>
      <c r="Y36" s="567"/>
      <c r="Z36" s="567"/>
      <c r="AA36" s="157"/>
      <c r="AB36" s="157"/>
      <c r="AC36" s="157"/>
      <c r="AD36" s="157"/>
      <c r="AE36" s="157"/>
    </row>
    <row r="37" spans="1:31">
      <c r="A37" s="568"/>
      <c r="B37" s="568"/>
      <c r="C37" s="568"/>
      <c r="D37" s="568"/>
      <c r="E37" s="568"/>
      <c r="F37" s="568"/>
      <c r="G37" s="568"/>
      <c r="H37" s="568"/>
      <c r="I37" s="568"/>
      <c r="J37" s="568"/>
      <c r="K37" s="568"/>
      <c r="L37" s="568"/>
      <c r="M37" s="568"/>
      <c r="N37" s="568"/>
      <c r="O37" s="568"/>
      <c r="P37" s="568"/>
      <c r="Q37" s="568"/>
      <c r="R37" s="568"/>
      <c r="S37" s="568"/>
      <c r="T37" s="568"/>
      <c r="U37" s="568"/>
      <c r="V37" s="568"/>
      <c r="W37" s="568"/>
      <c r="X37" s="568"/>
      <c r="Y37" s="568"/>
      <c r="Z37" s="568"/>
      <c r="AA37" s="568"/>
      <c r="AB37" s="568"/>
      <c r="AC37" s="568"/>
      <c r="AD37" s="568"/>
      <c r="AE37" s="568"/>
    </row>
    <row r="38" spans="1:31" hidden="1">
      <c r="A38" s="569"/>
      <c r="B38" s="569"/>
      <c r="C38" s="569"/>
      <c r="D38" s="569"/>
      <c r="E38" s="569"/>
      <c r="F38" s="569"/>
      <c r="G38" s="569"/>
      <c r="H38" s="569"/>
      <c r="I38" s="569"/>
      <c r="J38" s="569"/>
      <c r="K38" s="569"/>
      <c r="L38" s="569"/>
      <c r="M38" s="569"/>
      <c r="N38" s="569"/>
      <c r="O38" s="569"/>
      <c r="P38" s="569"/>
      <c r="Q38" s="569"/>
      <c r="R38" s="569"/>
      <c r="S38" s="569"/>
      <c r="T38" s="569"/>
      <c r="U38" s="569"/>
      <c r="V38" s="569"/>
      <c r="W38" s="569"/>
      <c r="X38" s="569"/>
      <c r="Y38" s="569"/>
      <c r="Z38" s="569"/>
      <c r="AA38" s="157"/>
      <c r="AB38" s="157"/>
      <c r="AC38" s="157"/>
      <c r="AD38" s="157"/>
      <c r="AE38" s="157"/>
    </row>
    <row r="39" spans="1:31" hidden="1">
      <c r="A39" s="174"/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4"/>
      <c r="AB39" s="174"/>
      <c r="AC39" s="174"/>
      <c r="AD39" s="174"/>
      <c r="AE39" s="174"/>
    </row>
    <row r="40" spans="1:31" hidden="1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</row>
    <row r="41" spans="1:31" hidden="1">
      <c r="A41" s="174"/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  <c r="AB41" s="174"/>
      <c r="AC41" s="174"/>
      <c r="AD41" s="174"/>
      <c r="AE41" s="174"/>
    </row>
    <row r="42" spans="1:31" hidden="1">
      <c r="A42" s="174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W42" s="174"/>
      <c r="X42" s="174"/>
      <c r="Y42" s="174"/>
      <c r="Z42" s="174"/>
      <c r="AA42" s="174"/>
      <c r="AB42" s="174"/>
      <c r="AC42" s="174"/>
      <c r="AD42" s="174"/>
      <c r="AE42" s="174"/>
    </row>
    <row r="43" spans="1:31" hidden="1">
      <c r="A43" s="174"/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  <c r="AD43" s="174"/>
      <c r="AE43" s="174"/>
    </row>
    <row r="44" spans="1:31" hidden="1">
      <c r="A44" s="174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74"/>
      <c r="AE44" s="174"/>
    </row>
    <row r="45" spans="1:31" hidden="1">
      <c r="A45" s="174"/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</row>
    <row r="46" spans="1:31" hidden="1">
      <c r="A46" s="174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</row>
    <row r="47" spans="1:31" hidden="1">
      <c r="A47" s="174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</row>
    <row r="48" spans="1:31" hidden="1">
      <c r="A48" s="174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</row>
    <row r="49" spans="1:31" hidden="1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</row>
    <row r="50" spans="1:31" hidden="1">
      <c r="A50" s="174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</row>
    <row r="51" spans="1:31" hidden="1">
      <c r="A51" s="174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</row>
    <row r="52" spans="1:31" hidden="1">
      <c r="A52" s="174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</row>
    <row r="53" spans="1:31" hidden="1">
      <c r="A53" s="174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4"/>
      <c r="AB53" s="174"/>
      <c r="AC53" s="174"/>
      <c r="AD53" s="174"/>
      <c r="AE53" s="174"/>
    </row>
    <row r="54" spans="1:31" hidden="1">
      <c r="A54" s="174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</row>
    <row r="55" spans="1:31" hidden="1">
      <c r="A55" s="174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</row>
    <row r="56" spans="1:31" hidden="1">
      <c r="A56" s="174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</row>
    <row r="57" spans="1:31" hidden="1">
      <c r="A57" s="174"/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</row>
    <row r="58" spans="1:31" hidden="1">
      <c r="A58" s="174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</row>
    <row r="59" spans="1:31" hidden="1">
      <c r="A59" s="174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4"/>
      <c r="S59" s="174"/>
      <c r="T59" s="174"/>
      <c r="U59" s="174"/>
      <c r="V59" s="174"/>
      <c r="W59" s="174"/>
      <c r="X59" s="174"/>
      <c r="Y59" s="174"/>
      <c r="Z59" s="174"/>
      <c r="AA59" s="174"/>
      <c r="AB59" s="174"/>
      <c r="AC59" s="174"/>
      <c r="AD59" s="174"/>
      <c r="AE59" s="174"/>
    </row>
    <row r="60" spans="1:31" hidden="1">
      <c r="A60" s="174"/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4"/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4"/>
      <c r="AC60" s="174"/>
      <c r="AD60" s="174"/>
      <c r="AE60" s="174"/>
    </row>
    <row r="61" spans="1:31" hidden="1">
      <c r="A61" s="174"/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174"/>
      <c r="Q61" s="174"/>
      <c r="R61" s="174"/>
      <c r="S61" s="174"/>
      <c r="T61" s="174"/>
      <c r="U61" s="174"/>
      <c r="V61" s="174"/>
      <c r="W61" s="174"/>
      <c r="X61" s="174"/>
      <c r="Y61" s="174"/>
      <c r="Z61" s="174"/>
      <c r="AA61" s="174"/>
      <c r="AB61" s="174"/>
      <c r="AC61" s="174"/>
      <c r="AD61" s="174"/>
      <c r="AE61" s="174"/>
    </row>
    <row r="62" spans="1:31" hidden="1">
      <c r="A62" s="174"/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  <c r="N62" s="174"/>
      <c r="O62" s="174"/>
      <c r="P62" s="174"/>
      <c r="Q62" s="174"/>
      <c r="R62" s="174"/>
      <c r="S62" s="174"/>
      <c r="T62" s="174"/>
      <c r="U62" s="174"/>
      <c r="V62" s="174"/>
      <c r="W62" s="174"/>
      <c r="X62" s="174"/>
      <c r="Y62" s="174"/>
      <c r="Z62" s="174"/>
      <c r="AA62" s="174"/>
      <c r="AB62" s="174"/>
      <c r="AC62" s="174"/>
      <c r="AD62" s="174"/>
      <c r="AE62" s="174"/>
    </row>
    <row r="63" spans="1:31" hidden="1">
      <c r="A63" s="174"/>
      <c r="B63" s="174"/>
      <c r="C63" s="174"/>
      <c r="D63" s="174"/>
      <c r="E63" s="174"/>
      <c r="F63" s="174"/>
      <c r="G63" s="174"/>
      <c r="H63" s="174"/>
      <c r="I63" s="174"/>
      <c r="J63" s="174"/>
      <c r="K63" s="174"/>
      <c r="L63" s="174"/>
      <c r="M63" s="174"/>
      <c r="N63" s="174"/>
      <c r="O63" s="174"/>
      <c r="P63" s="174"/>
      <c r="Q63" s="174"/>
      <c r="R63" s="174"/>
      <c r="S63" s="174"/>
      <c r="T63" s="174"/>
      <c r="U63" s="174"/>
      <c r="V63" s="174"/>
      <c r="W63" s="174"/>
      <c r="X63" s="174"/>
      <c r="Y63" s="174"/>
      <c r="Z63" s="174"/>
      <c r="AA63" s="174"/>
      <c r="AB63" s="174"/>
      <c r="AC63" s="174"/>
      <c r="AD63" s="174"/>
      <c r="AE63" s="174"/>
    </row>
    <row r="64" spans="1:31" hidden="1">
      <c r="A64" s="174"/>
      <c r="B64" s="174"/>
      <c r="C64" s="174"/>
      <c r="D64" s="174"/>
      <c r="E64" s="174"/>
      <c r="F64" s="174"/>
      <c r="G64" s="174"/>
      <c r="H64" s="174"/>
      <c r="I64" s="174"/>
      <c r="J64" s="174"/>
      <c r="K64" s="174"/>
      <c r="L64" s="174"/>
      <c r="M64" s="174"/>
      <c r="N64" s="174"/>
      <c r="O64" s="174"/>
      <c r="P64" s="174"/>
      <c r="Q64" s="174"/>
      <c r="R64" s="174"/>
      <c r="S64" s="174"/>
      <c r="T64" s="174"/>
      <c r="U64" s="174"/>
      <c r="V64" s="174"/>
      <c r="W64" s="174"/>
      <c r="X64" s="174"/>
      <c r="Y64" s="174"/>
      <c r="Z64" s="174"/>
      <c r="AA64" s="174"/>
      <c r="AB64" s="174"/>
      <c r="AC64" s="174"/>
      <c r="AD64" s="174"/>
      <c r="AE64" s="174"/>
    </row>
    <row r="65" spans="1:31" hidden="1">
      <c r="A65" s="174"/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  <c r="M65" s="174"/>
      <c r="N65" s="174"/>
      <c r="O65" s="174"/>
      <c r="P65" s="174"/>
      <c r="Q65" s="174"/>
      <c r="R65" s="174"/>
      <c r="S65" s="174"/>
      <c r="T65" s="174"/>
      <c r="U65" s="174"/>
      <c r="V65" s="174"/>
      <c r="W65" s="174"/>
      <c r="X65" s="174"/>
      <c r="Y65" s="174"/>
      <c r="Z65" s="174"/>
      <c r="AA65" s="174"/>
      <c r="AB65" s="174"/>
      <c r="AC65" s="174"/>
      <c r="AD65" s="174"/>
      <c r="AE65" s="174"/>
    </row>
    <row r="66" spans="1:31" hidden="1">
      <c r="A66" s="174"/>
      <c r="B66" s="174"/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  <c r="N66" s="174"/>
      <c r="O66" s="174"/>
      <c r="P66" s="174"/>
      <c r="Q66" s="174"/>
      <c r="R66" s="174"/>
      <c r="S66" s="174"/>
      <c r="T66" s="174"/>
      <c r="U66" s="174"/>
      <c r="V66" s="174"/>
      <c r="W66" s="174"/>
      <c r="X66" s="174"/>
      <c r="Y66" s="174"/>
      <c r="Z66" s="174"/>
      <c r="AA66" s="174"/>
      <c r="AB66" s="174"/>
      <c r="AC66" s="174"/>
      <c r="AD66" s="174"/>
      <c r="AE66" s="174"/>
    </row>
    <row r="67" spans="1:31" hidden="1">
      <c r="A67" s="174"/>
      <c r="B67" s="174"/>
      <c r="C67" s="174"/>
      <c r="D67" s="174"/>
      <c r="E67" s="174"/>
      <c r="F67" s="174"/>
      <c r="G67" s="174"/>
      <c r="H67" s="174"/>
      <c r="I67" s="174"/>
      <c r="J67" s="174"/>
      <c r="K67" s="174"/>
      <c r="L67" s="174"/>
      <c r="M67" s="174"/>
      <c r="N67" s="174"/>
      <c r="O67" s="174"/>
      <c r="P67" s="174"/>
      <c r="Q67" s="174"/>
      <c r="R67" s="174"/>
      <c r="S67" s="174"/>
      <c r="T67" s="174"/>
      <c r="U67" s="174"/>
      <c r="V67" s="174"/>
      <c r="W67" s="174"/>
      <c r="X67" s="174"/>
      <c r="Y67" s="174"/>
      <c r="Z67" s="174"/>
      <c r="AA67" s="174"/>
      <c r="AB67" s="174"/>
      <c r="AC67" s="174"/>
      <c r="AD67" s="174"/>
      <c r="AE67" s="174"/>
    </row>
    <row r="68" spans="1:31" hidden="1">
      <c r="A68" s="174"/>
      <c r="B68" s="174"/>
      <c r="C68" s="174"/>
      <c r="D68" s="174"/>
      <c r="E68" s="174"/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  <c r="Q68" s="174"/>
      <c r="R68" s="174"/>
      <c r="S68" s="174"/>
      <c r="T68" s="174"/>
      <c r="U68" s="174"/>
      <c r="V68" s="174"/>
      <c r="W68" s="174"/>
      <c r="X68" s="174"/>
      <c r="Y68" s="174"/>
      <c r="Z68" s="174"/>
      <c r="AA68" s="174"/>
      <c r="AB68" s="174"/>
      <c r="AC68" s="174"/>
      <c r="AD68" s="174"/>
      <c r="AE68" s="174"/>
    </row>
    <row r="69" spans="1:31" hidden="1">
      <c r="A69" s="174"/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4"/>
      <c r="N69" s="174"/>
      <c r="O69" s="174"/>
      <c r="P69" s="174"/>
      <c r="Q69" s="174"/>
      <c r="R69" s="174"/>
      <c r="S69" s="174"/>
      <c r="T69" s="174"/>
      <c r="U69" s="174"/>
      <c r="V69" s="174"/>
      <c r="W69" s="174"/>
      <c r="X69" s="174"/>
      <c r="Y69" s="174"/>
      <c r="Z69" s="174"/>
      <c r="AA69" s="174"/>
      <c r="AB69" s="174"/>
      <c r="AC69" s="174"/>
      <c r="AD69" s="174"/>
      <c r="AE69" s="174"/>
    </row>
    <row r="70" spans="1:31" hidden="1">
      <c r="A70" s="174"/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  <c r="N70" s="174"/>
      <c r="O70" s="174"/>
      <c r="P70" s="174"/>
      <c r="Q70" s="174"/>
      <c r="R70" s="174"/>
      <c r="S70" s="174"/>
      <c r="T70" s="174"/>
      <c r="U70" s="174"/>
      <c r="V70" s="174"/>
      <c r="W70" s="174"/>
      <c r="X70" s="174"/>
      <c r="Y70" s="174"/>
      <c r="Z70" s="174"/>
      <c r="AA70" s="174"/>
      <c r="AB70" s="174"/>
      <c r="AC70" s="174"/>
      <c r="AD70" s="174"/>
      <c r="AE70" s="174"/>
    </row>
    <row r="71" spans="1:31" hidden="1">
      <c r="A71" s="174"/>
      <c r="B71" s="174" t="s">
        <v>249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/>
      <c r="R71" s="174"/>
      <c r="S71" s="174"/>
      <c r="T71" s="174"/>
      <c r="U71" s="174"/>
      <c r="V71" s="174"/>
      <c r="W71" s="174"/>
      <c r="X71" s="174"/>
      <c r="Y71" s="174"/>
      <c r="Z71" s="174"/>
      <c r="AA71" s="174"/>
      <c r="AB71" s="174"/>
      <c r="AC71" s="174"/>
      <c r="AD71" s="174"/>
      <c r="AE71" s="174"/>
    </row>
    <row r="72" spans="1:31" hidden="1">
      <c r="A72" s="174"/>
      <c r="B72" s="174" t="s">
        <v>250</v>
      </c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4"/>
      <c r="W72" s="174"/>
      <c r="X72" s="174"/>
      <c r="Y72" s="174"/>
      <c r="Z72" s="174"/>
      <c r="AA72" s="174"/>
      <c r="AB72" s="174"/>
      <c r="AC72" s="174"/>
      <c r="AD72" s="174"/>
      <c r="AE72" s="174"/>
    </row>
    <row r="73" spans="1:31" hidden="1">
      <c r="A73" s="174"/>
      <c r="B73" s="174" t="s">
        <v>251</v>
      </c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4"/>
      <c r="T73" s="174"/>
      <c r="U73" s="174"/>
      <c r="V73" s="174"/>
      <c r="W73" s="174"/>
      <c r="X73" s="174"/>
      <c r="Y73" s="174"/>
      <c r="Z73" s="174"/>
      <c r="AA73" s="174"/>
      <c r="AB73" s="174"/>
      <c r="AC73" s="174"/>
      <c r="AD73" s="174"/>
      <c r="AE73" s="174"/>
    </row>
    <row r="74" spans="1:31" hidden="1">
      <c r="A74" s="174"/>
      <c r="B74" s="174" t="s">
        <v>252</v>
      </c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4"/>
      <c r="Q74" s="174"/>
      <c r="R74" s="174"/>
      <c r="S74" s="174"/>
      <c r="T74" s="174"/>
      <c r="U74" s="174"/>
      <c r="V74" s="174"/>
      <c r="W74" s="174"/>
      <c r="X74" s="174"/>
      <c r="Y74" s="174"/>
      <c r="Z74" s="174"/>
      <c r="AA74" s="174"/>
      <c r="AB74" s="174"/>
      <c r="AC74" s="174"/>
      <c r="AD74" s="174"/>
      <c r="AE74" s="174"/>
    </row>
    <row r="75" spans="1:31" hidden="1">
      <c r="A75" s="174"/>
      <c r="B75" s="174" t="s">
        <v>253</v>
      </c>
      <c r="C75" s="174"/>
      <c r="D75" s="174"/>
      <c r="E75" s="174"/>
      <c r="F75" s="174"/>
      <c r="G75" s="174"/>
      <c r="H75" s="174"/>
      <c r="I75" s="174"/>
      <c r="J75" s="174"/>
      <c r="K75" s="174"/>
      <c r="L75" s="174"/>
      <c r="M75" s="174"/>
      <c r="N75" s="174"/>
      <c r="O75" s="174"/>
      <c r="P75" s="174"/>
      <c r="Q75" s="174"/>
      <c r="R75" s="174"/>
      <c r="S75" s="174"/>
      <c r="T75" s="174"/>
      <c r="U75" s="174"/>
      <c r="V75" s="174"/>
      <c r="W75" s="174"/>
      <c r="X75" s="174"/>
      <c r="Y75" s="174"/>
      <c r="Z75" s="174"/>
      <c r="AA75" s="174"/>
      <c r="AB75" s="174"/>
      <c r="AC75" s="174"/>
      <c r="AD75" s="174"/>
      <c r="AE75" s="174"/>
    </row>
    <row r="76" spans="1:31" hidden="1">
      <c r="A76" s="174"/>
      <c r="B76" s="174" t="s">
        <v>254</v>
      </c>
      <c r="C76" s="174"/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174"/>
      <c r="S76" s="174"/>
      <c r="T76" s="174"/>
      <c r="U76" s="174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</row>
    <row r="77" spans="1:31" hidden="1">
      <c r="A77" s="174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74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74"/>
    </row>
    <row r="78" spans="1:31" hidden="1">
      <c r="A78" s="174"/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174"/>
      <c r="R78" s="174"/>
      <c r="S78" s="174"/>
      <c r="T78" s="174"/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pans="1:31" hidden="1">
      <c r="A79" s="174"/>
      <c r="B79" s="174" t="s">
        <v>255</v>
      </c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174"/>
      <c r="R79" s="174"/>
      <c r="S79" s="174"/>
      <c r="T79" s="174"/>
      <c r="U79" s="174"/>
      <c r="V79" s="174"/>
      <c r="W79" s="174"/>
      <c r="X79" s="174"/>
      <c r="Y79" s="174"/>
      <c r="Z79" s="174"/>
      <c r="AA79" s="174"/>
      <c r="AB79" s="174"/>
      <c r="AC79" s="174"/>
      <c r="AD79" s="174"/>
      <c r="AE79" s="174"/>
    </row>
    <row r="80" spans="1:31" hidden="1">
      <c r="A80" s="174"/>
      <c r="B80" s="174" t="s">
        <v>256</v>
      </c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  <c r="Q80" s="174"/>
      <c r="R80" s="174"/>
      <c r="S80" s="174"/>
      <c r="T80" s="174"/>
      <c r="U80" s="174"/>
      <c r="V80" s="174"/>
      <c r="W80" s="174"/>
      <c r="X80" s="174"/>
      <c r="Y80" s="174"/>
      <c r="Z80" s="174"/>
      <c r="AA80" s="174"/>
      <c r="AB80" s="174"/>
      <c r="AC80" s="174"/>
      <c r="AD80" s="174"/>
      <c r="AE80" s="174"/>
    </row>
    <row r="81" spans="1:31" hidden="1">
      <c r="A81" s="174"/>
      <c r="B81" s="174" t="s">
        <v>257</v>
      </c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 s="174"/>
      <c r="Q81" s="174"/>
      <c r="R81" s="174"/>
      <c r="S81" s="174"/>
      <c r="T81" s="174"/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</row>
    <row r="82" spans="1:31" hidden="1">
      <c r="A82" s="174"/>
      <c r="B82" s="174" t="s">
        <v>258</v>
      </c>
      <c r="C82" s="174"/>
      <c r="D82" s="174"/>
      <c r="E82" s="174"/>
      <c r="F82" s="174"/>
      <c r="G82" s="174"/>
      <c r="H82" s="174"/>
      <c r="I82" s="174"/>
      <c r="J82" s="174"/>
      <c r="K82" s="174"/>
      <c r="L82" s="174"/>
      <c r="M82" s="174"/>
      <c r="N82" s="174"/>
      <c r="O82" s="174"/>
      <c r="P82" s="174"/>
      <c r="Q82" s="174"/>
      <c r="R82" s="174"/>
      <c r="S82" s="174"/>
      <c r="T82" s="174"/>
      <c r="U82" s="174"/>
      <c r="V82" s="174"/>
      <c r="W82" s="174"/>
      <c r="X82" s="174"/>
      <c r="Y82" s="174"/>
      <c r="Z82" s="174"/>
      <c r="AA82" s="174"/>
      <c r="AB82" s="174"/>
      <c r="AC82" s="174"/>
      <c r="AD82" s="174"/>
      <c r="AE82" s="174"/>
    </row>
    <row r="83" spans="1:31" hidden="1">
      <c r="A83" s="174"/>
      <c r="B83" s="174" t="s">
        <v>259</v>
      </c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4"/>
      <c r="U83" s="174"/>
      <c r="V83" s="174"/>
      <c r="W83" s="174"/>
      <c r="X83" s="174"/>
      <c r="Y83" s="174"/>
      <c r="Z83" s="174"/>
      <c r="AA83" s="174"/>
      <c r="AB83" s="174"/>
      <c r="AC83" s="174"/>
      <c r="AD83" s="174"/>
      <c r="AE83" s="174"/>
    </row>
    <row r="84" spans="1:31" hidden="1">
      <c r="A84" s="174"/>
      <c r="B84" s="174" t="s">
        <v>260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  <c r="O84" s="174"/>
      <c r="P84" s="174"/>
      <c r="Q84" s="174"/>
      <c r="R84" s="174"/>
      <c r="S84" s="174"/>
      <c r="T84" s="174"/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pans="1:31" hidden="1">
      <c r="A85" s="174"/>
      <c r="B85" s="174" t="s">
        <v>261</v>
      </c>
      <c r="C85" s="174"/>
      <c r="D85" s="174"/>
      <c r="E85" s="174"/>
      <c r="F85" s="174"/>
      <c r="G85" s="174"/>
      <c r="H85" s="174"/>
      <c r="I85" s="174"/>
      <c r="J85" s="174"/>
      <c r="K85" s="174"/>
      <c r="L85" s="174"/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pans="1:31" hidden="1">
      <c r="A86" s="174"/>
      <c r="B86" s="174"/>
      <c r="C86" s="174"/>
      <c r="D86" s="174"/>
      <c r="E86" s="174"/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74"/>
    </row>
    <row r="87" spans="1:31" hidden="1">
      <c r="A87" s="174"/>
      <c r="B87" s="174"/>
      <c r="C87" s="174"/>
      <c r="D87" s="174"/>
      <c r="E87" s="174"/>
      <c r="F87" s="174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174"/>
      <c r="R87" s="174"/>
      <c r="S87" s="174"/>
      <c r="T87" s="174"/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74"/>
    </row>
    <row r="88" spans="1:31" hidden="1">
      <c r="A88" s="174"/>
      <c r="B88" s="174"/>
      <c r="C88" s="174"/>
      <c r="D88" s="174"/>
      <c r="E88" s="174"/>
      <c r="F88" s="174"/>
      <c r="G88" s="174"/>
      <c r="H88" s="174"/>
      <c r="I88" s="174"/>
      <c r="J88" s="174"/>
      <c r="K88" s="174"/>
      <c r="L88" s="174"/>
      <c r="M88" s="174"/>
      <c r="N88" s="174"/>
      <c r="O88" s="174"/>
      <c r="P88" s="174"/>
      <c r="Q88" s="174"/>
      <c r="R88" s="174"/>
      <c r="S88" s="174"/>
      <c r="T88" s="174"/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</row>
    <row r="89" spans="1:31" hidden="1">
      <c r="A89" s="174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174"/>
      <c r="N89" s="174"/>
      <c r="O89" s="174"/>
      <c r="P89" s="174"/>
      <c r="Q89" s="174"/>
      <c r="R89" s="174"/>
      <c r="S89" s="174"/>
      <c r="T89" s="174"/>
      <c r="U89" s="174"/>
      <c r="V89" s="174"/>
      <c r="W89" s="174"/>
      <c r="X89" s="174"/>
      <c r="Y89" s="174"/>
      <c r="Z89" s="174"/>
      <c r="AA89" s="174"/>
      <c r="AB89" s="174"/>
      <c r="AC89" s="174"/>
      <c r="AD89" s="174"/>
      <c r="AE89" s="174"/>
    </row>
  </sheetData>
  <sheetProtection algorithmName="SHA-512" hashValue="ZgjU88H6KLPmyf8dU9ApdfzVucAGCB8FlCavYpLX7ZUAQRmm95Zb4EYfeaXsmTbJLIKc3e1EwazKvSN+P832RQ==" saltValue="RYLtdgfQ8qeqDGIcCIYXkw==" spinCount="100000" sheet="1" objects="1" scenarios="1" formatRows="0"/>
  <mergeCells count="47">
    <mergeCell ref="O36:Z36"/>
    <mergeCell ref="A37:AE37"/>
    <mergeCell ref="A38:Z38"/>
    <mergeCell ref="A28:Z28"/>
    <mergeCell ref="A30:Z30"/>
    <mergeCell ref="F32:Z32"/>
    <mergeCell ref="F33:Z33"/>
    <mergeCell ref="A35:H35"/>
    <mergeCell ref="O35:Z35"/>
    <mergeCell ref="I35:L35"/>
    <mergeCell ref="M26:O26"/>
    <mergeCell ref="A20:K20"/>
    <mergeCell ref="L20:R20"/>
    <mergeCell ref="S20:Y20"/>
    <mergeCell ref="A21:K21"/>
    <mergeCell ref="L21:R21"/>
    <mergeCell ref="S21:Y21"/>
    <mergeCell ref="A22:K22"/>
    <mergeCell ref="L22:R22"/>
    <mergeCell ref="S22:Y22"/>
    <mergeCell ref="A24:J24"/>
    <mergeCell ref="M24:O24"/>
    <mergeCell ref="A18:K18"/>
    <mergeCell ref="L18:R18"/>
    <mergeCell ref="S18:Y18"/>
    <mergeCell ref="A19:K19"/>
    <mergeCell ref="L19:R19"/>
    <mergeCell ref="S19:Y19"/>
    <mergeCell ref="A16:K16"/>
    <mergeCell ref="L16:R16"/>
    <mergeCell ref="S16:Y16"/>
    <mergeCell ref="A17:K17"/>
    <mergeCell ref="L17:R17"/>
    <mergeCell ref="S17:Y17"/>
    <mergeCell ref="A10:Z10"/>
    <mergeCell ref="A14:K14"/>
    <mergeCell ref="L14:R14"/>
    <mergeCell ref="S14:Y14"/>
    <mergeCell ref="A15:K15"/>
    <mergeCell ref="L15:R15"/>
    <mergeCell ref="S15:Y15"/>
    <mergeCell ref="A1:Z1"/>
    <mergeCell ref="A9:Z9"/>
    <mergeCell ref="A2:Z2"/>
    <mergeCell ref="A3:Z3"/>
    <mergeCell ref="A4:Z4"/>
    <mergeCell ref="A5:Z5"/>
  </mergeCells>
  <conditionalFormatting sqref="A30">
    <cfRule type="cellIs" dxfId="8" priority="6" operator="equal">
      <formula>""</formula>
    </cfRule>
  </conditionalFormatting>
  <conditionalFormatting sqref="F32:F33">
    <cfRule type="cellIs" dxfId="7" priority="5" operator="equal">
      <formula>""</formula>
    </cfRule>
  </conditionalFormatting>
  <conditionalFormatting sqref="L16">
    <cfRule type="cellIs" dxfId="6" priority="3" operator="equal">
      <formula>""</formula>
    </cfRule>
  </conditionalFormatting>
  <conditionalFormatting sqref="L15:Y15 S16">
    <cfRule type="cellIs" dxfId="5" priority="2" operator="equal">
      <formula>""</formula>
    </cfRule>
  </conditionalFormatting>
  <conditionalFormatting sqref="L17:Y20">
    <cfRule type="cellIs" dxfId="4" priority="1" operator="equal">
      <formula>""</formula>
    </cfRule>
  </conditionalFormatting>
  <dataValidations count="2">
    <dataValidation type="list" allowBlank="1" showInputMessage="1" showErrorMessage="1" sqref="L16:Y16" xr:uid="{185B39D5-9A3B-424F-8E1E-6258876F1077}">
      <formula1>$B$79:$B$85</formula1>
    </dataValidation>
    <dataValidation type="list" allowBlank="1" showInputMessage="1" showErrorMessage="1" sqref="L15:Y15" xr:uid="{BC3032BA-BE9E-472A-94CA-A9939BFA3F5F}">
      <formula1>$B$71:$B$76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&amp;C&amp;8Strona &amp;P z &amp;N&amp;R&amp;8v2026-1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DDA78-53C6-4D58-B3B4-40D20AD75050}">
  <dimension ref="A1:AM71"/>
  <sheetViews>
    <sheetView showGridLines="0" zoomScaleNormal="100" workbookViewId="0">
      <selection activeCell="A8" sqref="A8:AE8"/>
    </sheetView>
  </sheetViews>
  <sheetFormatPr defaultRowHeight="14.4" outlineLevelRow="1"/>
  <cols>
    <col min="1" max="31" width="3.33203125" customWidth="1"/>
  </cols>
  <sheetData>
    <row r="1" spans="1:31" ht="26.4" customHeight="1">
      <c r="A1" s="444" t="s">
        <v>183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  <c r="P1" s="444"/>
      <c r="Q1" s="444"/>
      <c r="R1" s="444"/>
      <c r="S1" s="444"/>
      <c r="T1" s="444"/>
      <c r="U1" s="444"/>
      <c r="V1" s="444"/>
      <c r="W1" s="444"/>
      <c r="X1" s="444"/>
      <c r="Y1" s="444"/>
      <c r="Z1" s="444"/>
      <c r="AA1" s="444"/>
      <c r="AB1" s="444"/>
      <c r="AC1" s="444"/>
      <c r="AD1" s="444"/>
      <c r="AE1" s="444"/>
    </row>
    <row r="2" spans="1:31">
      <c r="A2" s="329" t="s">
        <v>280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  <c r="AE2" s="329"/>
    </row>
    <row r="3" spans="1:31" ht="16.2">
      <c r="A3" s="330" t="s">
        <v>352</v>
      </c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0"/>
      <c r="AA3" s="330"/>
      <c r="AB3" s="330"/>
      <c r="AC3" s="330"/>
      <c r="AD3" s="330"/>
      <c r="AE3" s="330"/>
    </row>
    <row r="4" spans="1:31">
      <c r="A4" s="330" t="s">
        <v>281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  <c r="AD4" s="330"/>
      <c r="AE4" s="330"/>
    </row>
    <row r="5" spans="1:31" ht="4.05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</row>
    <row r="6" spans="1:31" ht="4.0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</row>
    <row r="7" spans="1:31" ht="4.05" customHeight="1">
      <c r="A7" s="19"/>
      <c r="B7" s="19"/>
      <c r="C7" s="19"/>
      <c r="D7" s="19"/>
      <c r="E7" s="19"/>
      <c r="F7" s="19"/>
      <c r="G7" s="19"/>
      <c r="H7" s="19"/>
      <c r="I7" s="1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31" ht="42" customHeight="1">
      <c r="A8" s="278" t="str">
        <f>IF(Instrukcja!E5="","",Instrukcja!E5)</f>
        <v/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</row>
    <row r="9" spans="1:31">
      <c r="A9" s="345" t="s">
        <v>2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5"/>
      <c r="AE9" s="345"/>
    </row>
    <row r="10" spans="1:31" ht="4.05" customHeight="1">
      <c r="A10" s="19"/>
      <c r="B10" s="19"/>
      <c r="C10" s="19"/>
      <c r="D10" s="19"/>
      <c r="E10" s="19"/>
      <c r="F10" s="19"/>
      <c r="G10" s="19"/>
      <c r="H10" s="19"/>
      <c r="I10" s="1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1">
      <c r="A11" s="31" t="s">
        <v>178</v>
      </c>
      <c r="B11" s="30"/>
      <c r="C11" s="30"/>
      <c r="D11" s="30"/>
      <c r="E11" s="30"/>
      <c r="F11" s="30"/>
      <c r="G11" s="30"/>
      <c r="H11" s="30"/>
      <c r="I11" s="30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31" ht="4.05" customHeight="1">
      <c r="A12" s="178"/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</row>
    <row r="13" spans="1:31" ht="84" customHeight="1">
      <c r="A13" s="208" t="s">
        <v>283</v>
      </c>
      <c r="B13" s="621" t="s">
        <v>284</v>
      </c>
      <c r="C13" s="621"/>
      <c r="D13" s="621"/>
      <c r="E13" s="621"/>
      <c r="F13" s="621"/>
      <c r="G13" s="621"/>
      <c r="H13" s="621"/>
      <c r="I13" s="621" t="s">
        <v>285</v>
      </c>
      <c r="J13" s="621"/>
      <c r="K13" s="621"/>
      <c r="L13" s="621" t="s">
        <v>286</v>
      </c>
      <c r="M13" s="621"/>
      <c r="N13" s="621"/>
      <c r="O13" s="621"/>
      <c r="P13" s="621" t="s">
        <v>289</v>
      </c>
      <c r="Q13" s="621"/>
      <c r="R13" s="621"/>
      <c r="S13" s="621"/>
      <c r="T13" s="621" t="s">
        <v>299</v>
      </c>
      <c r="U13" s="621"/>
      <c r="V13" s="621"/>
      <c r="W13" s="621"/>
      <c r="X13" s="621" t="s">
        <v>288</v>
      </c>
      <c r="Y13" s="621"/>
      <c r="Z13" s="621"/>
      <c r="AA13" s="621"/>
      <c r="AB13" s="621" t="s">
        <v>287</v>
      </c>
      <c r="AC13" s="621"/>
      <c r="AD13" s="621"/>
      <c r="AE13" s="621"/>
    </row>
    <row r="14" spans="1:31">
      <c r="A14" s="209">
        <v>1</v>
      </c>
      <c r="B14" s="620"/>
      <c r="C14" s="620"/>
      <c r="D14" s="620"/>
      <c r="E14" s="620"/>
      <c r="F14" s="620"/>
      <c r="G14" s="620"/>
      <c r="H14" s="620"/>
      <c r="I14" s="618"/>
      <c r="J14" s="618"/>
      <c r="K14" s="618"/>
      <c r="L14" s="617"/>
      <c r="M14" s="617"/>
      <c r="N14" s="617"/>
      <c r="O14" s="617"/>
      <c r="P14" s="619"/>
      <c r="Q14" s="619"/>
      <c r="R14" s="619"/>
      <c r="S14" s="619"/>
      <c r="T14" s="618"/>
      <c r="U14" s="618"/>
      <c r="V14" s="618"/>
      <c r="W14" s="618"/>
      <c r="X14" s="613" t="str">
        <f>IF(P14="","",(((P14/1000)*Dane!L$6)*Dane!L$5)/Dane!L$3)</f>
        <v/>
      </c>
      <c r="Y14" s="613"/>
      <c r="Z14" s="613"/>
      <c r="AA14" s="613"/>
      <c r="AB14" s="613" t="str">
        <f>IF(T14="","",X14*T14)</f>
        <v/>
      </c>
      <c r="AC14" s="613"/>
      <c r="AD14" s="613"/>
      <c r="AE14" s="613"/>
    </row>
    <row r="15" spans="1:31">
      <c r="A15" s="209">
        <v>2</v>
      </c>
      <c r="B15" s="620"/>
      <c r="C15" s="620"/>
      <c r="D15" s="620"/>
      <c r="E15" s="620"/>
      <c r="F15" s="620"/>
      <c r="G15" s="620"/>
      <c r="H15" s="620"/>
      <c r="I15" s="618"/>
      <c r="J15" s="618"/>
      <c r="K15" s="618"/>
      <c r="L15" s="617"/>
      <c r="M15" s="617"/>
      <c r="N15" s="617"/>
      <c r="O15" s="617"/>
      <c r="P15" s="619"/>
      <c r="Q15" s="619"/>
      <c r="R15" s="619"/>
      <c r="S15" s="619"/>
      <c r="T15" s="618"/>
      <c r="U15" s="618"/>
      <c r="V15" s="618"/>
      <c r="W15" s="618"/>
      <c r="X15" s="613" t="str">
        <f>IF(P15="","",(((P15/1000)*Dane!L$6)*Dane!L$5)/Dane!L$3)</f>
        <v/>
      </c>
      <c r="Y15" s="613"/>
      <c r="Z15" s="613"/>
      <c r="AA15" s="613"/>
      <c r="AB15" s="613" t="str">
        <f t="shared" ref="AB15:AB23" si="0">IF(T15="","",X15*T15)</f>
        <v/>
      </c>
      <c r="AC15" s="613"/>
      <c r="AD15" s="613"/>
      <c r="AE15" s="613"/>
    </row>
    <row r="16" spans="1:31">
      <c r="A16" s="209">
        <v>3</v>
      </c>
      <c r="B16" s="620"/>
      <c r="C16" s="620"/>
      <c r="D16" s="620"/>
      <c r="E16" s="620"/>
      <c r="F16" s="620"/>
      <c r="G16" s="620"/>
      <c r="H16" s="620"/>
      <c r="I16" s="618"/>
      <c r="J16" s="618"/>
      <c r="K16" s="618"/>
      <c r="L16" s="617"/>
      <c r="M16" s="617"/>
      <c r="N16" s="617"/>
      <c r="O16" s="617"/>
      <c r="P16" s="619"/>
      <c r="Q16" s="619"/>
      <c r="R16" s="619"/>
      <c r="S16" s="619"/>
      <c r="T16" s="618"/>
      <c r="U16" s="618"/>
      <c r="V16" s="618"/>
      <c r="W16" s="618"/>
      <c r="X16" s="613" t="str">
        <f>IF(P16="","",(((P16/1000)*Dane!L$6)*Dane!L$5)/Dane!L$3)</f>
        <v/>
      </c>
      <c r="Y16" s="613"/>
      <c r="Z16" s="613"/>
      <c r="AA16" s="613"/>
      <c r="AB16" s="613" t="str">
        <f t="shared" si="0"/>
        <v/>
      </c>
      <c r="AC16" s="613"/>
      <c r="AD16" s="613"/>
      <c r="AE16" s="613"/>
    </row>
    <row r="17" spans="1:31">
      <c r="A17" s="209">
        <v>4</v>
      </c>
      <c r="B17" s="620"/>
      <c r="C17" s="620"/>
      <c r="D17" s="620"/>
      <c r="E17" s="620"/>
      <c r="F17" s="620"/>
      <c r="G17" s="620"/>
      <c r="H17" s="620"/>
      <c r="I17" s="618"/>
      <c r="J17" s="618"/>
      <c r="K17" s="618"/>
      <c r="L17" s="617"/>
      <c r="M17" s="617"/>
      <c r="N17" s="617"/>
      <c r="O17" s="617"/>
      <c r="P17" s="619"/>
      <c r="Q17" s="619"/>
      <c r="R17" s="619"/>
      <c r="S17" s="619"/>
      <c r="T17" s="618"/>
      <c r="U17" s="618"/>
      <c r="V17" s="618"/>
      <c r="W17" s="618"/>
      <c r="X17" s="613" t="str">
        <f>IF(P17="","",(((P17/1000)*Dane!L$6)*Dane!L$5)/Dane!L$3)</f>
        <v/>
      </c>
      <c r="Y17" s="613"/>
      <c r="Z17" s="613"/>
      <c r="AA17" s="613"/>
      <c r="AB17" s="613" t="str">
        <f t="shared" si="0"/>
        <v/>
      </c>
      <c r="AC17" s="613"/>
      <c r="AD17" s="613"/>
      <c r="AE17" s="613"/>
    </row>
    <row r="18" spans="1:31">
      <c r="A18" s="209">
        <v>5</v>
      </c>
      <c r="B18" s="620"/>
      <c r="C18" s="620"/>
      <c r="D18" s="620"/>
      <c r="E18" s="620"/>
      <c r="F18" s="620"/>
      <c r="G18" s="620"/>
      <c r="H18" s="620"/>
      <c r="I18" s="618"/>
      <c r="J18" s="618"/>
      <c r="K18" s="618"/>
      <c r="L18" s="617"/>
      <c r="M18" s="617"/>
      <c r="N18" s="617"/>
      <c r="O18" s="617"/>
      <c r="P18" s="619"/>
      <c r="Q18" s="619"/>
      <c r="R18" s="619"/>
      <c r="S18" s="619"/>
      <c r="T18" s="618"/>
      <c r="U18" s="618"/>
      <c r="V18" s="618"/>
      <c r="W18" s="618"/>
      <c r="X18" s="613" t="str">
        <f>IF(P18="","",(((P18/1000)*Dane!L$6)*Dane!L$5)/Dane!L$3)</f>
        <v/>
      </c>
      <c r="Y18" s="613"/>
      <c r="Z18" s="613"/>
      <c r="AA18" s="613"/>
      <c r="AB18" s="613" t="str">
        <f t="shared" si="0"/>
        <v/>
      </c>
      <c r="AC18" s="613"/>
      <c r="AD18" s="613"/>
      <c r="AE18" s="613"/>
    </row>
    <row r="19" spans="1:31" hidden="1" outlineLevel="1">
      <c r="A19" s="209">
        <v>6</v>
      </c>
      <c r="B19" s="620"/>
      <c r="C19" s="620"/>
      <c r="D19" s="620"/>
      <c r="E19" s="620"/>
      <c r="F19" s="620"/>
      <c r="G19" s="620"/>
      <c r="H19" s="620"/>
      <c r="I19" s="618"/>
      <c r="J19" s="618"/>
      <c r="K19" s="618"/>
      <c r="L19" s="617"/>
      <c r="M19" s="617"/>
      <c r="N19" s="617"/>
      <c r="O19" s="617"/>
      <c r="P19" s="619"/>
      <c r="Q19" s="619"/>
      <c r="R19" s="619"/>
      <c r="S19" s="619"/>
      <c r="T19" s="618"/>
      <c r="U19" s="618"/>
      <c r="V19" s="618"/>
      <c r="W19" s="618"/>
      <c r="X19" s="613" t="str">
        <f>IF(P19="","",(((P19/1000)*Dane!L$6)*Dane!L$5)/Dane!L$3)</f>
        <v/>
      </c>
      <c r="Y19" s="613"/>
      <c r="Z19" s="613"/>
      <c r="AA19" s="613"/>
      <c r="AB19" s="613" t="str">
        <f t="shared" si="0"/>
        <v/>
      </c>
      <c r="AC19" s="613"/>
      <c r="AD19" s="613"/>
      <c r="AE19" s="613"/>
    </row>
    <row r="20" spans="1:31" hidden="1" outlineLevel="1">
      <c r="A20" s="209">
        <v>7</v>
      </c>
      <c r="B20" s="620"/>
      <c r="C20" s="620"/>
      <c r="D20" s="620"/>
      <c r="E20" s="620"/>
      <c r="F20" s="620"/>
      <c r="G20" s="620"/>
      <c r="H20" s="620"/>
      <c r="I20" s="618"/>
      <c r="J20" s="618"/>
      <c r="K20" s="618"/>
      <c r="L20" s="617"/>
      <c r="M20" s="617"/>
      <c r="N20" s="617"/>
      <c r="O20" s="617"/>
      <c r="P20" s="619"/>
      <c r="Q20" s="619"/>
      <c r="R20" s="619"/>
      <c r="S20" s="619"/>
      <c r="T20" s="618"/>
      <c r="U20" s="618"/>
      <c r="V20" s="618"/>
      <c r="W20" s="618"/>
      <c r="X20" s="613" t="str">
        <f>IF(P20="","",(((P20/1000)*Dane!L$6)*Dane!L$5)/Dane!L$3)</f>
        <v/>
      </c>
      <c r="Y20" s="613"/>
      <c r="Z20" s="613"/>
      <c r="AA20" s="613"/>
      <c r="AB20" s="613" t="str">
        <f t="shared" si="0"/>
        <v/>
      </c>
      <c r="AC20" s="613"/>
      <c r="AD20" s="613"/>
      <c r="AE20" s="613"/>
    </row>
    <row r="21" spans="1:31" hidden="1" outlineLevel="1">
      <c r="A21" s="209">
        <v>8</v>
      </c>
      <c r="B21" s="620"/>
      <c r="C21" s="620"/>
      <c r="D21" s="620"/>
      <c r="E21" s="620"/>
      <c r="F21" s="620"/>
      <c r="G21" s="620"/>
      <c r="H21" s="620"/>
      <c r="I21" s="618"/>
      <c r="J21" s="618"/>
      <c r="K21" s="618"/>
      <c r="L21" s="617"/>
      <c r="M21" s="617"/>
      <c r="N21" s="617"/>
      <c r="O21" s="617"/>
      <c r="P21" s="619"/>
      <c r="Q21" s="619"/>
      <c r="R21" s="619"/>
      <c r="S21" s="619"/>
      <c r="T21" s="618"/>
      <c r="U21" s="618"/>
      <c r="V21" s="618"/>
      <c r="W21" s="618"/>
      <c r="X21" s="613" t="str">
        <f>IF(P21="","",(((P21/1000)*Dane!L$6)*Dane!L$5)/Dane!L$3)</f>
        <v/>
      </c>
      <c r="Y21" s="613"/>
      <c r="Z21" s="613"/>
      <c r="AA21" s="613"/>
      <c r="AB21" s="613" t="str">
        <f t="shared" si="0"/>
        <v/>
      </c>
      <c r="AC21" s="613"/>
      <c r="AD21" s="613"/>
      <c r="AE21" s="613"/>
    </row>
    <row r="22" spans="1:31" hidden="1" outlineLevel="1">
      <c r="A22" s="209">
        <v>9</v>
      </c>
      <c r="B22" s="620"/>
      <c r="C22" s="620"/>
      <c r="D22" s="620"/>
      <c r="E22" s="620"/>
      <c r="F22" s="620"/>
      <c r="G22" s="620"/>
      <c r="H22" s="620"/>
      <c r="I22" s="618"/>
      <c r="J22" s="618"/>
      <c r="K22" s="618"/>
      <c r="L22" s="617"/>
      <c r="M22" s="617"/>
      <c r="N22" s="617"/>
      <c r="O22" s="617"/>
      <c r="P22" s="619"/>
      <c r="Q22" s="619"/>
      <c r="R22" s="619"/>
      <c r="S22" s="619"/>
      <c r="T22" s="618"/>
      <c r="U22" s="618"/>
      <c r="V22" s="618"/>
      <c r="W22" s="618"/>
      <c r="X22" s="613" t="str">
        <f>IF(P22="","",(((P22/1000)*Dane!L$6)*Dane!L$5)/Dane!L$3)</f>
        <v/>
      </c>
      <c r="Y22" s="613"/>
      <c r="Z22" s="613"/>
      <c r="AA22" s="613"/>
      <c r="AB22" s="613" t="str">
        <f t="shared" si="0"/>
        <v/>
      </c>
      <c r="AC22" s="613"/>
      <c r="AD22" s="613"/>
      <c r="AE22" s="613"/>
    </row>
    <row r="23" spans="1:31" hidden="1" outlineLevel="1">
      <c r="A23" s="209">
        <v>10</v>
      </c>
      <c r="B23" s="620"/>
      <c r="C23" s="620"/>
      <c r="D23" s="620"/>
      <c r="E23" s="620"/>
      <c r="F23" s="620"/>
      <c r="G23" s="620"/>
      <c r="H23" s="620"/>
      <c r="I23" s="618"/>
      <c r="J23" s="618"/>
      <c r="K23" s="618"/>
      <c r="L23" s="617"/>
      <c r="M23" s="617"/>
      <c r="N23" s="617"/>
      <c r="O23" s="617"/>
      <c r="P23" s="619"/>
      <c r="Q23" s="619"/>
      <c r="R23" s="619"/>
      <c r="S23" s="619"/>
      <c r="T23" s="618"/>
      <c r="U23" s="618"/>
      <c r="V23" s="618"/>
      <c r="W23" s="618"/>
      <c r="X23" s="613" t="str">
        <f>IF(P23="","",(((P23/1000)*Dane!L$6)*Dane!L$5)/Dane!L$3)</f>
        <v/>
      </c>
      <c r="Y23" s="613"/>
      <c r="Z23" s="613"/>
      <c r="AA23" s="613"/>
      <c r="AB23" s="613" t="str">
        <f t="shared" si="0"/>
        <v/>
      </c>
      <c r="AC23" s="613"/>
      <c r="AD23" s="613"/>
      <c r="AE23" s="613"/>
    </row>
    <row r="24" spans="1:31" collapsed="1">
      <c r="A24" s="612" t="s">
        <v>295</v>
      </c>
      <c r="B24" s="612"/>
      <c r="C24" s="612"/>
      <c r="D24" s="612"/>
      <c r="E24" s="612"/>
      <c r="F24" s="612"/>
      <c r="G24" s="612"/>
      <c r="H24" s="612"/>
      <c r="I24" s="612"/>
      <c r="J24" s="612"/>
      <c r="K24" s="612"/>
      <c r="L24" s="612"/>
      <c r="M24" s="612"/>
      <c r="N24" s="612"/>
      <c r="O24" s="612"/>
      <c r="P24" s="613" t="str">
        <f>IF(P14="","",SUM(P14:S23))</f>
        <v/>
      </c>
      <c r="Q24" s="614"/>
      <c r="R24" s="614"/>
      <c r="S24" s="614"/>
      <c r="T24" s="614" t="s">
        <v>296</v>
      </c>
      <c r="U24" s="614"/>
      <c r="V24" s="614"/>
      <c r="W24" s="614"/>
      <c r="X24" s="613" t="str">
        <f>IF(X14="","",SUM(X14:AA23))</f>
        <v/>
      </c>
      <c r="Y24" s="613"/>
      <c r="Z24" s="613"/>
      <c r="AA24" s="613"/>
      <c r="AB24" s="613" t="str">
        <f>IF(X24="","",SUM(AB14:AE23))</f>
        <v/>
      </c>
      <c r="AC24" s="613"/>
      <c r="AD24" s="613"/>
      <c r="AE24" s="613"/>
    </row>
    <row r="25" spans="1:31">
      <c r="A25" s="178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</row>
    <row r="26" spans="1:31">
      <c r="A26" s="31" t="s">
        <v>297</v>
      </c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</row>
    <row r="27" spans="1:31" ht="4.05" customHeight="1">
      <c r="A27" s="178"/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</row>
    <row r="28" spans="1:31">
      <c r="A28" s="615" t="s">
        <v>298</v>
      </c>
      <c r="B28" s="615"/>
      <c r="C28" s="615"/>
      <c r="D28" s="615"/>
      <c r="E28" s="615"/>
      <c r="F28" s="615"/>
      <c r="G28" s="615"/>
      <c r="H28" s="615"/>
      <c r="I28" s="615"/>
      <c r="J28" s="615"/>
      <c r="K28" s="615"/>
      <c r="L28" s="615"/>
      <c r="M28" s="615"/>
      <c r="N28" s="615"/>
      <c r="O28" s="615"/>
      <c r="P28" s="615"/>
      <c r="Q28" s="615"/>
      <c r="R28" s="615"/>
      <c r="S28" s="615"/>
      <c r="T28" s="615"/>
      <c r="U28" s="615"/>
      <c r="V28" s="615"/>
      <c r="W28" s="615"/>
      <c r="X28" s="615"/>
      <c r="Y28" s="615"/>
      <c r="Z28" s="615"/>
      <c r="AA28" s="615"/>
      <c r="AB28" s="616"/>
      <c r="AC28" s="616"/>
      <c r="AD28" s="616"/>
      <c r="AE28" s="178"/>
    </row>
    <row r="29" spans="1:31" ht="6" customHeight="1">
      <c r="A29" s="178"/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</row>
    <row r="30" spans="1:31">
      <c r="A30" s="178"/>
      <c r="B30" s="178"/>
      <c r="C30" s="178"/>
      <c r="D30" s="178"/>
      <c r="E30" s="178"/>
      <c r="F30" s="286" t="s">
        <v>23</v>
      </c>
      <c r="G30" s="286"/>
      <c r="H30" s="286"/>
      <c r="I30" s="286"/>
      <c r="J30" s="286"/>
      <c r="K30" s="286"/>
      <c r="L30" s="286" t="s">
        <v>340</v>
      </c>
      <c r="M30" s="286"/>
      <c r="N30" s="286"/>
      <c r="O30" s="286"/>
      <c r="P30" s="286"/>
      <c r="Q30" s="286"/>
      <c r="R30" s="286"/>
      <c r="S30" s="286"/>
      <c r="T30" s="286"/>
      <c r="U30" s="286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</row>
    <row r="31" spans="1:31" ht="12" customHeight="1">
      <c r="A31" s="178"/>
      <c r="B31" s="178"/>
      <c r="C31" s="178"/>
      <c r="D31" s="178"/>
      <c r="E31" s="178"/>
      <c r="F31" s="286"/>
      <c r="G31" s="286"/>
      <c r="H31" s="286"/>
      <c r="I31" s="286"/>
      <c r="J31" s="286"/>
      <c r="K31" s="286"/>
      <c r="L31" s="286"/>
      <c r="M31" s="286"/>
      <c r="N31" s="286"/>
      <c r="O31" s="286"/>
      <c r="P31" s="286"/>
      <c r="Q31" s="286"/>
      <c r="R31" s="286"/>
      <c r="S31" s="286"/>
      <c r="T31" s="286"/>
      <c r="U31" s="286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</row>
    <row r="32" spans="1:31">
      <c r="A32" s="178"/>
      <c r="B32" s="178"/>
      <c r="C32" s="178"/>
      <c r="D32" s="178"/>
      <c r="E32" s="178"/>
      <c r="F32" s="286"/>
      <c r="G32" s="286"/>
      <c r="H32" s="286"/>
      <c r="I32" s="286"/>
      <c r="J32" s="286"/>
      <c r="K32" s="286"/>
      <c r="L32" s="286" t="s">
        <v>356</v>
      </c>
      <c r="M32" s="286"/>
      <c r="N32" s="286"/>
      <c r="O32" s="286"/>
      <c r="P32" s="286"/>
      <c r="Q32" s="286" t="s">
        <v>357</v>
      </c>
      <c r="R32" s="286"/>
      <c r="S32" s="286"/>
      <c r="T32" s="286"/>
      <c r="U32" s="286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</row>
    <row r="33" spans="1:39">
      <c r="A33" s="178"/>
      <c r="B33" s="178"/>
      <c r="C33" s="178"/>
      <c r="D33" s="178"/>
      <c r="E33" s="178"/>
      <c r="F33" s="286"/>
      <c r="G33" s="286"/>
      <c r="H33" s="286"/>
      <c r="I33" s="286"/>
      <c r="J33" s="286"/>
      <c r="K33" s="286"/>
      <c r="L33" s="286"/>
      <c r="M33" s="286"/>
      <c r="N33" s="286"/>
      <c r="O33" s="286"/>
      <c r="P33" s="286"/>
      <c r="Q33" s="286"/>
      <c r="R33" s="286"/>
      <c r="S33" s="286"/>
      <c r="T33" s="286"/>
      <c r="U33" s="286"/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</row>
    <row r="34" spans="1:39" ht="0.6" customHeight="1">
      <c r="A34" s="178"/>
      <c r="B34" s="178"/>
      <c r="C34" s="178"/>
      <c r="D34" s="178"/>
      <c r="E34" s="178"/>
      <c r="F34" s="286"/>
      <c r="G34" s="286"/>
      <c r="H34" s="286"/>
      <c r="I34" s="286"/>
      <c r="J34" s="286"/>
      <c r="K34" s="286"/>
      <c r="L34" s="286"/>
      <c r="M34" s="286"/>
      <c r="N34" s="286"/>
      <c r="O34" s="286"/>
      <c r="P34" s="286"/>
      <c r="Q34" s="286"/>
      <c r="R34" s="286"/>
      <c r="S34" s="286"/>
      <c r="T34" s="286"/>
      <c r="U34" s="286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</row>
    <row r="35" spans="1:39" ht="0.6" customHeight="1">
      <c r="A35" s="178"/>
      <c r="B35" s="178"/>
      <c r="C35" s="178"/>
      <c r="D35" s="178"/>
      <c r="E35" s="178"/>
      <c r="F35" s="286"/>
      <c r="G35" s="286"/>
      <c r="H35" s="286"/>
      <c r="I35" s="286"/>
      <c r="J35" s="286"/>
      <c r="K35" s="286"/>
      <c r="L35" s="286"/>
      <c r="M35" s="286"/>
      <c r="N35" s="286"/>
      <c r="O35" s="286"/>
      <c r="P35" s="286"/>
      <c r="Q35" s="286"/>
      <c r="R35" s="286"/>
      <c r="S35" s="286"/>
      <c r="T35" s="286"/>
      <c r="U35" s="286"/>
      <c r="V35" s="178"/>
      <c r="W35" s="178"/>
      <c r="X35" s="178"/>
      <c r="Y35" s="178"/>
      <c r="Z35" s="178"/>
      <c r="AA35" s="178"/>
      <c r="AB35" s="178"/>
      <c r="AC35" s="178"/>
      <c r="AD35" s="178"/>
      <c r="AE35" s="178"/>
    </row>
    <row r="36" spans="1:39" ht="10.050000000000001" customHeight="1">
      <c r="A36" s="178"/>
      <c r="B36" s="178"/>
      <c r="C36" s="178"/>
      <c r="D36" s="178"/>
      <c r="E36" s="178"/>
      <c r="F36" s="297">
        <v>1</v>
      </c>
      <c r="G36" s="297"/>
      <c r="H36" s="297"/>
      <c r="I36" s="297"/>
      <c r="J36" s="297"/>
      <c r="K36" s="297"/>
      <c r="L36" s="297">
        <v>2</v>
      </c>
      <c r="M36" s="297"/>
      <c r="N36" s="297"/>
      <c r="O36" s="297"/>
      <c r="P36" s="297"/>
      <c r="Q36" s="297">
        <v>3</v>
      </c>
      <c r="R36" s="297"/>
      <c r="S36" s="297"/>
      <c r="T36" s="297"/>
      <c r="U36" s="297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</row>
    <row r="37" spans="1:39">
      <c r="A37" s="178"/>
      <c r="B37" s="178"/>
      <c r="C37" s="178"/>
      <c r="D37" s="178"/>
      <c r="E37" s="178"/>
      <c r="F37" s="283" t="s">
        <v>30</v>
      </c>
      <c r="G37" s="283"/>
      <c r="H37" s="283"/>
      <c r="I37" s="283"/>
      <c r="J37" s="283"/>
      <c r="K37" s="283"/>
      <c r="L37" s="611"/>
      <c r="M37" s="611"/>
      <c r="N37" s="611"/>
      <c r="O37" s="611"/>
      <c r="P37" s="611"/>
      <c r="Q37" s="341" t="str">
        <f>IF(L37="","",IF(AB28&lt;=14999,Dane!S9,IF(AB28&gt;=15000,Dane!U9,"")))</f>
        <v/>
      </c>
      <c r="R37" s="341"/>
      <c r="S37" s="341"/>
      <c r="T37" s="341"/>
      <c r="U37" s="341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</row>
    <row r="38" spans="1:39">
      <c r="A38" s="178"/>
      <c r="B38" s="178"/>
      <c r="C38" s="178"/>
      <c r="D38" s="178"/>
      <c r="E38" s="178"/>
      <c r="F38" s="283" t="s">
        <v>31</v>
      </c>
      <c r="G38" s="283"/>
      <c r="H38" s="283"/>
      <c r="I38" s="283"/>
      <c r="J38" s="283"/>
      <c r="K38" s="283"/>
      <c r="L38" s="611"/>
      <c r="M38" s="611"/>
      <c r="N38" s="611"/>
      <c r="O38" s="611"/>
      <c r="P38" s="611"/>
      <c r="Q38" s="341" t="str">
        <f>IF(L38="","",125)</f>
        <v/>
      </c>
      <c r="R38" s="341"/>
      <c r="S38" s="341"/>
      <c r="T38" s="341"/>
      <c r="U38" s="341"/>
      <c r="V38" s="178"/>
      <c r="W38" s="178"/>
      <c r="X38" s="178"/>
      <c r="Y38" s="178"/>
      <c r="Z38" s="178"/>
      <c r="AA38" s="178"/>
      <c r="AB38" s="178"/>
      <c r="AC38" s="178"/>
      <c r="AD38" s="178"/>
      <c r="AE38" s="178"/>
      <c r="AJ38" s="206"/>
      <c r="AK38" s="206"/>
      <c r="AL38" s="206"/>
      <c r="AM38" s="206"/>
    </row>
    <row r="39" spans="1:39">
      <c r="A39" s="178"/>
      <c r="B39" s="178"/>
      <c r="C39" s="178"/>
      <c r="D39" s="178"/>
      <c r="E39" s="178"/>
      <c r="F39" s="283" t="s">
        <v>321</v>
      </c>
      <c r="G39" s="283"/>
      <c r="H39" s="283"/>
      <c r="I39" s="283"/>
      <c r="J39" s="283"/>
      <c r="K39" s="283"/>
      <c r="L39" s="611"/>
      <c r="M39" s="611"/>
      <c r="N39" s="611"/>
      <c r="O39" s="611"/>
      <c r="P39" s="611"/>
      <c r="Q39" s="341" t="str">
        <f>IF(L39="","",35)</f>
        <v/>
      </c>
      <c r="R39" s="341"/>
      <c r="S39" s="341"/>
      <c r="T39" s="341"/>
      <c r="U39" s="341"/>
      <c r="V39" s="178"/>
      <c r="W39" s="178"/>
      <c r="X39" s="178"/>
      <c r="Y39" s="178"/>
      <c r="Z39" s="178"/>
      <c r="AA39" s="178"/>
      <c r="AB39" s="178"/>
      <c r="AC39" s="178"/>
      <c r="AD39" s="178"/>
      <c r="AE39" s="178"/>
      <c r="AJ39" s="207"/>
      <c r="AK39" s="207"/>
      <c r="AL39" s="207"/>
      <c r="AM39" s="207"/>
    </row>
    <row r="40" spans="1:39">
      <c r="A40" s="178"/>
      <c r="B40" s="178"/>
      <c r="C40" s="178"/>
      <c r="D40" s="178"/>
      <c r="E40" s="178"/>
      <c r="F40" s="283" t="s">
        <v>33</v>
      </c>
      <c r="G40" s="283"/>
      <c r="H40" s="283"/>
      <c r="I40" s="283"/>
      <c r="J40" s="283"/>
      <c r="K40" s="283"/>
      <c r="L40" s="611"/>
      <c r="M40" s="611"/>
      <c r="N40" s="611"/>
      <c r="O40" s="611"/>
      <c r="P40" s="611"/>
      <c r="Q40" s="341" t="str">
        <f>IF(L40="","",IF(AB28&lt;=99999,Dane!U18,IF(AB28&gt;=100000,Dane!V18,"")))</f>
        <v/>
      </c>
      <c r="R40" s="341"/>
      <c r="S40" s="341"/>
      <c r="T40" s="341"/>
      <c r="U40" s="341"/>
      <c r="V40" s="178"/>
      <c r="W40" s="178"/>
      <c r="X40" s="178"/>
      <c r="Y40" s="178"/>
      <c r="Z40" s="178"/>
      <c r="AA40" s="178"/>
      <c r="AB40" s="178"/>
      <c r="AC40" s="178"/>
      <c r="AD40" s="178"/>
      <c r="AE40" s="178"/>
    </row>
    <row r="41" spans="1:39">
      <c r="A41" s="178"/>
      <c r="B41" s="178"/>
      <c r="C41" s="178"/>
      <c r="D41" s="178"/>
      <c r="E41" s="178"/>
      <c r="F41" s="283" t="s">
        <v>34</v>
      </c>
      <c r="G41" s="283"/>
      <c r="H41" s="283"/>
      <c r="I41" s="283"/>
      <c r="J41" s="283"/>
      <c r="K41" s="283"/>
      <c r="L41" s="611"/>
      <c r="M41" s="611"/>
      <c r="N41" s="611"/>
      <c r="O41" s="611"/>
      <c r="P41" s="611"/>
      <c r="Q41" s="341" t="str">
        <f>IF(L41="","",IF(AB28&lt;=99999,Dane!U21,IF(AB28&gt;=100000,Dane!V21,"")))</f>
        <v/>
      </c>
      <c r="R41" s="341"/>
      <c r="S41" s="341"/>
      <c r="T41" s="341"/>
      <c r="U41" s="341"/>
      <c r="V41" s="178"/>
      <c r="W41" s="178"/>
      <c r="X41" s="178"/>
      <c r="Y41" s="178"/>
      <c r="Z41" s="178"/>
      <c r="AA41" s="178"/>
      <c r="AB41" s="178"/>
      <c r="AC41" s="178"/>
      <c r="AD41" s="178"/>
      <c r="AE41" s="178"/>
    </row>
    <row r="42" spans="1:39" ht="6" customHeight="1">
      <c r="A42" s="178"/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  <c r="AB42" s="178"/>
      <c r="AC42" s="178"/>
      <c r="AD42" s="178"/>
      <c r="AE42" s="178"/>
    </row>
    <row r="43" spans="1:39" ht="6" customHeight="1">
      <c r="A43" s="178"/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</row>
    <row r="44" spans="1:39">
      <c r="A44" s="31" t="s">
        <v>334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78"/>
      <c r="AB44" s="178"/>
      <c r="AC44" s="178"/>
      <c r="AD44" s="178"/>
      <c r="AE44" s="178"/>
    </row>
    <row r="45" spans="1:39" ht="4.05" customHeight="1">
      <c r="A45" s="178"/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</row>
    <row r="46" spans="1:39">
      <c r="A46" s="178"/>
      <c r="B46" s="178"/>
      <c r="C46" s="298" t="s">
        <v>23</v>
      </c>
      <c r="D46" s="299"/>
      <c r="E46" s="299"/>
      <c r="F46" s="299"/>
      <c r="G46" s="299"/>
      <c r="H46" s="300"/>
      <c r="I46" s="299" t="s">
        <v>336</v>
      </c>
      <c r="J46" s="299"/>
      <c r="K46" s="299"/>
      <c r="L46" s="299"/>
      <c r="M46" s="300"/>
      <c r="N46" s="298" t="s">
        <v>339</v>
      </c>
      <c r="O46" s="299"/>
      <c r="P46" s="299"/>
      <c r="Q46" s="299"/>
      <c r="R46" s="300"/>
      <c r="S46" s="601" t="s">
        <v>27</v>
      </c>
      <c r="T46" s="602"/>
      <c r="U46" s="602"/>
      <c r="V46" s="602"/>
      <c r="W46" s="602"/>
      <c r="X46" s="602"/>
      <c r="Y46" s="602"/>
      <c r="Z46" s="602"/>
      <c r="AA46" s="602"/>
      <c r="AB46" s="603"/>
      <c r="AC46" s="178"/>
      <c r="AD46" s="178"/>
      <c r="AE46" s="178"/>
    </row>
    <row r="47" spans="1:39">
      <c r="A47" s="178"/>
      <c r="B47" s="178"/>
      <c r="C47" s="595"/>
      <c r="D47" s="593"/>
      <c r="E47" s="593"/>
      <c r="F47" s="593"/>
      <c r="G47" s="593"/>
      <c r="H47" s="594"/>
      <c r="I47" s="593"/>
      <c r="J47" s="593"/>
      <c r="K47" s="593"/>
      <c r="L47" s="593"/>
      <c r="M47" s="594"/>
      <c r="N47" s="595"/>
      <c r="O47" s="593"/>
      <c r="P47" s="593"/>
      <c r="Q47" s="593"/>
      <c r="R47" s="594"/>
      <c r="S47" s="604"/>
      <c r="T47" s="605"/>
      <c r="U47" s="605"/>
      <c r="V47" s="605"/>
      <c r="W47" s="605"/>
      <c r="X47" s="605"/>
      <c r="Y47" s="605"/>
      <c r="Z47" s="605"/>
      <c r="AA47" s="605"/>
      <c r="AB47" s="606"/>
      <c r="AC47" s="178"/>
      <c r="AD47" s="178"/>
      <c r="AE47" s="178"/>
    </row>
    <row r="48" spans="1:39" ht="9" customHeight="1">
      <c r="A48" s="178"/>
      <c r="B48" s="178"/>
      <c r="C48" s="595"/>
      <c r="D48" s="593"/>
      <c r="E48" s="593"/>
      <c r="F48" s="593"/>
      <c r="G48" s="593"/>
      <c r="H48" s="594"/>
      <c r="I48" s="593"/>
      <c r="J48" s="593"/>
      <c r="K48" s="593"/>
      <c r="L48" s="593"/>
      <c r="M48" s="594"/>
      <c r="N48" s="595"/>
      <c r="O48" s="593"/>
      <c r="P48" s="593"/>
      <c r="Q48" s="593"/>
      <c r="R48" s="594"/>
      <c r="S48" s="583" t="s">
        <v>337</v>
      </c>
      <c r="T48" s="584"/>
      <c r="U48" s="584"/>
      <c r="V48" s="584"/>
      <c r="W48" s="584"/>
      <c r="X48" s="584"/>
      <c r="Y48" s="584"/>
      <c r="Z48" s="584"/>
      <c r="AA48" s="584"/>
      <c r="AB48" s="585"/>
      <c r="AC48" s="178"/>
      <c r="AD48" s="178"/>
      <c r="AE48" s="178"/>
    </row>
    <row r="49" spans="1:31">
      <c r="A49" s="178"/>
      <c r="B49" s="178"/>
      <c r="C49" s="595"/>
      <c r="D49" s="593"/>
      <c r="E49" s="593"/>
      <c r="F49" s="593"/>
      <c r="G49" s="593"/>
      <c r="H49" s="594"/>
      <c r="I49" s="593"/>
      <c r="J49" s="593"/>
      <c r="K49" s="593"/>
      <c r="L49" s="593"/>
      <c r="M49" s="594"/>
      <c r="N49" s="595"/>
      <c r="O49" s="593"/>
      <c r="P49" s="593"/>
      <c r="Q49" s="593"/>
      <c r="R49" s="594"/>
      <c r="S49" s="583"/>
      <c r="T49" s="584"/>
      <c r="U49" s="584"/>
      <c r="V49" s="584"/>
      <c r="W49" s="584"/>
      <c r="X49" s="584"/>
      <c r="Y49" s="584"/>
      <c r="Z49" s="584"/>
      <c r="AA49" s="584"/>
      <c r="AB49" s="585"/>
      <c r="AC49" s="178"/>
      <c r="AD49" s="178"/>
      <c r="AE49" s="178"/>
    </row>
    <row r="50" spans="1:31" s="204" customFormat="1" ht="12" customHeight="1">
      <c r="A50" s="210"/>
      <c r="B50" s="210"/>
      <c r="C50" s="595"/>
      <c r="D50" s="593"/>
      <c r="E50" s="593"/>
      <c r="F50" s="593"/>
      <c r="G50" s="593"/>
      <c r="H50" s="594"/>
      <c r="I50" s="593"/>
      <c r="J50" s="593"/>
      <c r="K50" s="593"/>
      <c r="L50" s="593"/>
      <c r="M50" s="594"/>
      <c r="N50" s="595"/>
      <c r="O50" s="593"/>
      <c r="P50" s="593"/>
      <c r="Q50" s="593"/>
      <c r="R50" s="594"/>
      <c r="S50" s="586"/>
      <c r="T50" s="587"/>
      <c r="U50" s="587"/>
      <c r="V50" s="587"/>
      <c r="W50" s="587"/>
      <c r="X50" s="587"/>
      <c r="Y50" s="587"/>
      <c r="Z50" s="587"/>
      <c r="AA50" s="587"/>
      <c r="AB50" s="588"/>
      <c r="AC50" s="210"/>
      <c r="AD50" s="210"/>
      <c r="AE50" s="210"/>
    </row>
    <row r="51" spans="1:31" ht="12" customHeight="1">
      <c r="A51" s="178"/>
      <c r="B51" s="178"/>
      <c r="C51" s="586"/>
      <c r="D51" s="587"/>
      <c r="E51" s="587"/>
      <c r="F51" s="587"/>
      <c r="G51" s="587"/>
      <c r="H51" s="588"/>
      <c r="I51" s="596" t="s">
        <v>335</v>
      </c>
      <c r="J51" s="596"/>
      <c r="K51" s="596"/>
      <c r="L51" s="596"/>
      <c r="M51" s="597"/>
      <c r="N51" s="598" t="s">
        <v>335</v>
      </c>
      <c r="O51" s="596"/>
      <c r="P51" s="596"/>
      <c r="Q51" s="596"/>
      <c r="R51" s="597"/>
      <c r="S51" s="590" t="s">
        <v>335</v>
      </c>
      <c r="T51" s="590"/>
      <c r="U51" s="590"/>
      <c r="V51" s="590"/>
      <c r="W51" s="591"/>
      <c r="X51" s="592" t="s">
        <v>29</v>
      </c>
      <c r="Y51" s="590"/>
      <c r="Z51" s="590"/>
      <c r="AA51" s="590"/>
      <c r="AB51" s="591"/>
      <c r="AC51" s="178"/>
      <c r="AD51" s="178"/>
      <c r="AE51" s="178"/>
    </row>
    <row r="52" spans="1:31" ht="10.050000000000001" customHeight="1">
      <c r="A52" s="178"/>
      <c r="B52" s="178"/>
      <c r="C52" s="607">
        <v>1</v>
      </c>
      <c r="D52" s="607"/>
      <c r="E52" s="607"/>
      <c r="F52" s="607"/>
      <c r="G52" s="607"/>
      <c r="H52" s="607"/>
      <c r="I52" s="608">
        <v>2</v>
      </c>
      <c r="J52" s="609"/>
      <c r="K52" s="609"/>
      <c r="L52" s="609"/>
      <c r="M52" s="610"/>
      <c r="N52" s="608">
        <v>3</v>
      </c>
      <c r="O52" s="609"/>
      <c r="P52" s="609"/>
      <c r="Q52" s="609"/>
      <c r="R52" s="610"/>
      <c r="S52" s="608">
        <v>4</v>
      </c>
      <c r="T52" s="609"/>
      <c r="U52" s="609"/>
      <c r="V52" s="609"/>
      <c r="W52" s="610"/>
      <c r="X52" s="608">
        <v>5</v>
      </c>
      <c r="Y52" s="609"/>
      <c r="Z52" s="609"/>
      <c r="AA52" s="609"/>
      <c r="AB52" s="610"/>
      <c r="AC52" s="178"/>
      <c r="AD52" s="178"/>
      <c r="AE52" s="178"/>
    </row>
    <row r="53" spans="1:31">
      <c r="A53" s="178"/>
      <c r="B53" s="178"/>
      <c r="C53" s="283" t="s">
        <v>30</v>
      </c>
      <c r="D53" s="283"/>
      <c r="E53" s="283"/>
      <c r="F53" s="283"/>
      <c r="G53" s="283"/>
      <c r="H53" s="283"/>
      <c r="I53" s="285" t="str">
        <f>IF(L37="","",$X$24*(L37/1000))</f>
        <v/>
      </c>
      <c r="J53" s="285"/>
      <c r="K53" s="285"/>
      <c r="L53" s="285"/>
      <c r="M53" s="285"/>
      <c r="N53" s="285" t="str">
        <f>IF(Q37="","",$X$24*(Q37/1000))</f>
        <v/>
      </c>
      <c r="O53" s="285"/>
      <c r="P53" s="285"/>
      <c r="Q53" s="285"/>
      <c r="R53" s="285"/>
      <c r="S53" s="285" t="str">
        <f>IF(N53="","",I53-N53)</f>
        <v/>
      </c>
      <c r="T53" s="285"/>
      <c r="U53" s="285"/>
      <c r="V53" s="285"/>
      <c r="W53" s="285"/>
      <c r="X53" s="285" t="str">
        <f>IF(S53="","",S53*$T$14)</f>
        <v/>
      </c>
      <c r="Y53" s="285"/>
      <c r="Z53" s="285"/>
      <c r="AA53" s="285"/>
      <c r="AB53" s="285"/>
      <c r="AC53" s="178"/>
      <c r="AD53" s="178"/>
      <c r="AE53" s="178"/>
    </row>
    <row r="54" spans="1:31">
      <c r="A54" s="178"/>
      <c r="B54" s="178"/>
      <c r="C54" s="283" t="s">
        <v>31</v>
      </c>
      <c r="D54" s="283"/>
      <c r="E54" s="283"/>
      <c r="F54" s="283"/>
      <c r="G54" s="283"/>
      <c r="H54" s="283"/>
      <c r="I54" s="285" t="str">
        <f>IF(L38="","",$X$24*(L38/1000))</f>
        <v/>
      </c>
      <c r="J54" s="285"/>
      <c r="K54" s="285"/>
      <c r="L54" s="285"/>
      <c r="M54" s="285"/>
      <c r="N54" s="285" t="str">
        <f>IF(Q38="","",$X$24*(Q38/1000))</f>
        <v/>
      </c>
      <c r="O54" s="285"/>
      <c r="P54" s="285"/>
      <c r="Q54" s="285"/>
      <c r="R54" s="285"/>
      <c r="S54" s="285" t="str">
        <f t="shared" ref="S54:S57" si="1">IF(N54="","",I54-N54)</f>
        <v/>
      </c>
      <c r="T54" s="285"/>
      <c r="U54" s="285"/>
      <c r="V54" s="285"/>
      <c r="W54" s="285"/>
      <c r="X54" s="285" t="str">
        <f t="shared" ref="X54:X55" si="2">IF(S54="","",S54*$T$14)</f>
        <v/>
      </c>
      <c r="Y54" s="285"/>
      <c r="Z54" s="285"/>
      <c r="AA54" s="285"/>
      <c r="AB54" s="285"/>
      <c r="AC54" s="178"/>
      <c r="AD54" s="178"/>
      <c r="AE54" s="178"/>
    </row>
    <row r="55" spans="1:31">
      <c r="A55" s="178"/>
      <c r="B55" s="178"/>
      <c r="C55" s="283" t="s">
        <v>321</v>
      </c>
      <c r="D55" s="283"/>
      <c r="E55" s="283"/>
      <c r="F55" s="283"/>
      <c r="G55" s="283"/>
      <c r="H55" s="283"/>
      <c r="I55" s="285" t="str">
        <f>IF(L39="","",$X$24*(L39/1000))</f>
        <v/>
      </c>
      <c r="J55" s="285"/>
      <c r="K55" s="285"/>
      <c r="L55" s="285"/>
      <c r="M55" s="285"/>
      <c r="N55" s="285" t="str">
        <f>IF(Q39="","",$X$24*(Q39/1000))</f>
        <v/>
      </c>
      <c r="O55" s="285"/>
      <c r="P55" s="285"/>
      <c r="Q55" s="285"/>
      <c r="R55" s="285"/>
      <c r="S55" s="285" t="str">
        <f t="shared" si="1"/>
        <v/>
      </c>
      <c r="T55" s="285"/>
      <c r="U55" s="285"/>
      <c r="V55" s="285"/>
      <c r="W55" s="285"/>
      <c r="X55" s="285" t="str">
        <f t="shared" si="2"/>
        <v/>
      </c>
      <c r="Y55" s="285"/>
      <c r="Z55" s="285"/>
      <c r="AA55" s="285"/>
      <c r="AB55" s="285"/>
      <c r="AC55" s="178"/>
      <c r="AD55" s="178"/>
      <c r="AE55" s="178"/>
    </row>
    <row r="56" spans="1:31">
      <c r="A56" s="178"/>
      <c r="B56" s="178"/>
      <c r="C56" s="283" t="s">
        <v>34</v>
      </c>
      <c r="D56" s="283"/>
      <c r="E56" s="283"/>
      <c r="F56" s="283"/>
      <c r="G56" s="283"/>
      <c r="H56" s="283"/>
      <c r="I56" s="285" t="str">
        <f>IF(L40="","",$X$24*(L40/1000))</f>
        <v/>
      </c>
      <c r="J56" s="285"/>
      <c r="K56" s="285"/>
      <c r="L56" s="285"/>
      <c r="M56" s="285"/>
      <c r="N56" s="285" t="str">
        <f>IF(Q40="","",$X$24*(Q40/1000))</f>
        <v/>
      </c>
      <c r="O56" s="285"/>
      <c r="P56" s="285"/>
      <c r="Q56" s="285"/>
      <c r="R56" s="285"/>
      <c r="S56" s="285" t="str">
        <f t="shared" si="1"/>
        <v/>
      </c>
      <c r="T56" s="285"/>
      <c r="U56" s="285"/>
      <c r="V56" s="285"/>
      <c r="W56" s="285"/>
      <c r="X56" s="285" t="str">
        <f>IF(S56="","",IF((S56*$T$14)&lt;0,0,S56*$T$14))</f>
        <v/>
      </c>
      <c r="Y56" s="285"/>
      <c r="Z56" s="285"/>
      <c r="AA56" s="285"/>
      <c r="AB56" s="285"/>
      <c r="AC56" s="178"/>
      <c r="AD56" s="178"/>
      <c r="AE56" s="178"/>
    </row>
    <row r="57" spans="1:31">
      <c r="A57" s="57"/>
      <c r="B57" s="57"/>
      <c r="C57" s="283" t="s">
        <v>33</v>
      </c>
      <c r="D57" s="283"/>
      <c r="E57" s="283"/>
      <c r="F57" s="283"/>
      <c r="G57" s="283"/>
      <c r="H57" s="283"/>
      <c r="I57" s="285" t="str">
        <f>IF(L41="","",$X$24*(L41/1000))</f>
        <v/>
      </c>
      <c r="J57" s="285"/>
      <c r="K57" s="285"/>
      <c r="L57" s="285"/>
      <c r="M57" s="285"/>
      <c r="N57" s="285" t="str">
        <f>IF(Q41="","",$X$24*(Q41/1000))</f>
        <v/>
      </c>
      <c r="O57" s="285"/>
      <c r="P57" s="285"/>
      <c r="Q57" s="285"/>
      <c r="R57" s="285"/>
      <c r="S57" s="285" t="str">
        <f t="shared" si="1"/>
        <v/>
      </c>
      <c r="T57" s="285"/>
      <c r="U57" s="285"/>
      <c r="V57" s="285"/>
      <c r="W57" s="285"/>
      <c r="X57" s="285" t="str">
        <f>IF(S57="","",IF((S57*$T$14)&lt;0,0,S57*$T$14))</f>
        <v/>
      </c>
      <c r="Y57" s="285"/>
      <c r="Z57" s="285"/>
      <c r="AA57" s="285"/>
      <c r="AB57" s="285"/>
      <c r="AC57" s="178"/>
      <c r="AD57" s="178"/>
      <c r="AE57" s="178"/>
    </row>
    <row r="58" spans="1:31" ht="6" customHeight="1">
      <c r="A58" s="57"/>
      <c r="B58" s="57"/>
      <c r="C58" s="57"/>
      <c r="D58" s="57"/>
      <c r="E58" s="57"/>
      <c r="F58" s="57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178"/>
      <c r="AB58" s="178"/>
      <c r="AC58" s="178"/>
      <c r="AD58" s="178"/>
      <c r="AE58" s="178"/>
    </row>
    <row r="59" spans="1:31">
      <c r="A59" s="57"/>
      <c r="B59" s="178"/>
      <c r="C59" s="332" t="s">
        <v>338</v>
      </c>
      <c r="D59" s="332"/>
      <c r="E59" s="582"/>
      <c r="F59" s="579" t="str">
        <f>IF(L37="","",((AB24/365)*(L37)-(Q37))/60)</f>
        <v/>
      </c>
      <c r="G59" s="580"/>
      <c r="H59" s="581"/>
      <c r="I59" s="178"/>
      <c r="J59" s="178"/>
      <c r="K59" s="69"/>
      <c r="L59" s="69"/>
      <c r="M59" s="69"/>
      <c r="N59" s="69"/>
      <c r="O59" s="69"/>
      <c r="P59" s="69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178"/>
      <c r="AB59" s="178"/>
      <c r="AC59" s="178"/>
      <c r="AD59" s="178"/>
      <c r="AE59" s="178"/>
    </row>
    <row r="60" spans="1:31" ht="4.05" customHeight="1">
      <c r="A60" s="57"/>
      <c r="B60" s="178"/>
      <c r="C60" s="178"/>
      <c r="D60" s="178"/>
      <c r="E60" s="57"/>
      <c r="F60" s="178"/>
      <c r="G60" s="178"/>
      <c r="H60" s="178"/>
      <c r="I60" s="69"/>
      <c r="J60" s="69"/>
      <c r="K60" s="69"/>
      <c r="L60" s="69"/>
      <c r="M60" s="69"/>
      <c r="N60" s="69"/>
      <c r="O60" s="69"/>
      <c r="P60" s="69"/>
      <c r="Q60" s="205"/>
      <c r="R60" s="205"/>
      <c r="S60" s="205"/>
      <c r="T60" s="205"/>
      <c r="U60" s="205"/>
      <c r="V60" s="205"/>
      <c r="W60" s="205"/>
      <c r="X60" s="205"/>
      <c r="Y60" s="205"/>
      <c r="Z60" s="205"/>
      <c r="AA60" s="178"/>
      <c r="AB60" s="178"/>
      <c r="AC60" s="178"/>
      <c r="AD60" s="178"/>
      <c r="AE60" s="178"/>
    </row>
    <row r="61" spans="1:31" ht="4.05" customHeight="1">
      <c r="A61" s="57"/>
      <c r="B61" s="57"/>
      <c r="C61" s="57"/>
      <c r="D61" s="57"/>
      <c r="E61" s="57"/>
      <c r="F61" s="57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205"/>
      <c r="R61" s="205"/>
      <c r="S61" s="205"/>
      <c r="T61" s="205"/>
      <c r="U61" s="205"/>
      <c r="V61" s="205"/>
      <c r="W61" s="205"/>
      <c r="X61" s="205"/>
      <c r="Y61" s="205"/>
      <c r="Z61" s="205"/>
      <c r="AA61" s="178"/>
      <c r="AB61" s="178"/>
      <c r="AC61" s="178"/>
      <c r="AD61" s="178"/>
      <c r="AE61" s="178"/>
    </row>
    <row r="62" spans="1:31" ht="4.05" customHeight="1">
      <c r="A62" s="178"/>
      <c r="B62" s="178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8"/>
      <c r="W62" s="178"/>
      <c r="X62" s="178"/>
      <c r="Y62" s="178"/>
      <c r="Z62" s="178"/>
      <c r="AA62" s="178"/>
      <c r="AB62" s="178"/>
      <c r="AC62" s="178"/>
      <c r="AD62" s="178"/>
      <c r="AE62" s="178"/>
    </row>
    <row r="63" spans="1:31">
      <c r="A63" s="70" t="s">
        <v>71</v>
      </c>
      <c r="B63" s="3"/>
      <c r="C63" s="3"/>
      <c r="D63" s="3"/>
      <c r="E63" s="3"/>
      <c r="F63" s="470"/>
      <c r="G63" s="470"/>
      <c r="H63" s="470"/>
      <c r="I63" s="470"/>
      <c r="J63" s="470"/>
      <c r="K63" s="470"/>
      <c r="L63" s="470"/>
      <c r="M63" s="470"/>
      <c r="N63" s="470"/>
      <c r="O63" s="470"/>
      <c r="P63" s="470"/>
      <c r="Q63" s="470"/>
      <c r="R63" s="470"/>
      <c r="S63" s="470"/>
      <c r="T63" s="470"/>
      <c r="U63" s="470"/>
      <c r="V63" s="470"/>
      <c r="W63" s="470"/>
      <c r="X63" s="470"/>
      <c r="Y63" s="470"/>
      <c r="Z63" s="470"/>
      <c r="AA63" s="470"/>
      <c r="AB63" s="470"/>
      <c r="AC63" s="470"/>
      <c r="AD63" s="470"/>
      <c r="AE63" s="470"/>
    </row>
    <row r="64" spans="1:31">
      <c r="A64" s="70" t="s">
        <v>72</v>
      </c>
      <c r="B64" s="3"/>
      <c r="C64" s="3"/>
      <c r="D64" s="3"/>
      <c r="E64" s="3"/>
      <c r="F64" s="470"/>
      <c r="G64" s="470"/>
      <c r="H64" s="470"/>
      <c r="I64" s="470"/>
      <c r="J64" s="470"/>
      <c r="K64" s="470"/>
      <c r="L64" s="470"/>
      <c r="M64" s="470"/>
      <c r="N64" s="470"/>
      <c r="O64" s="470"/>
      <c r="P64" s="470"/>
      <c r="Q64" s="470"/>
      <c r="R64" s="470"/>
      <c r="S64" s="470"/>
      <c r="T64" s="470"/>
      <c r="U64" s="470"/>
      <c r="V64" s="470"/>
      <c r="W64" s="470"/>
      <c r="X64" s="470"/>
      <c r="Y64" s="470"/>
      <c r="Z64" s="470"/>
      <c r="AA64" s="470"/>
      <c r="AB64" s="470"/>
      <c r="AC64" s="470"/>
      <c r="AD64" s="470"/>
      <c r="AE64" s="470"/>
    </row>
    <row r="65" spans="1:31">
      <c r="A65" s="34"/>
      <c r="B65" s="34"/>
      <c r="C65" s="34"/>
      <c r="D65" s="34"/>
      <c r="E65" s="34"/>
      <c r="F65" s="34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82.2" customHeight="1">
      <c r="A66" s="589"/>
      <c r="B66" s="589"/>
      <c r="C66" s="589"/>
      <c r="D66" s="589"/>
      <c r="E66" s="589"/>
      <c r="F66" s="589"/>
      <c r="G66" s="589"/>
      <c r="H66" s="589"/>
      <c r="I66" s="459" t="str">
        <f ca="1">CONCATENATE(TEXT(TODAY(),"dd.mm.rrrr")," r.")</f>
        <v>02.02.2026 r.</v>
      </c>
      <c r="J66" s="459"/>
      <c r="K66" s="459"/>
      <c r="L66" s="459"/>
      <c r="M66" s="70"/>
      <c r="N66" s="70"/>
      <c r="O66" s="468" t="s">
        <v>54</v>
      </c>
      <c r="P66" s="468"/>
      <c r="Q66" s="468"/>
      <c r="R66" s="468"/>
      <c r="S66" s="468"/>
      <c r="T66" s="468"/>
      <c r="U66" s="468"/>
      <c r="V66" s="468"/>
      <c r="W66" s="468"/>
      <c r="X66" s="468"/>
      <c r="Y66" s="468"/>
      <c r="Z66" s="468"/>
      <c r="AA66" s="468"/>
      <c r="AB66" s="468"/>
      <c r="AC66" s="468"/>
      <c r="AD66" s="468"/>
      <c r="AE66" s="468"/>
    </row>
    <row r="67" spans="1:31" ht="22.2" customHeight="1">
      <c r="A67" s="3"/>
      <c r="B67" s="3"/>
      <c r="C67" s="3"/>
      <c r="D67" s="3"/>
      <c r="E67" s="3"/>
      <c r="F67" s="3"/>
      <c r="G67" s="1"/>
      <c r="H67" s="37"/>
      <c r="I67" s="7" t="s">
        <v>265</v>
      </c>
      <c r="J67" s="3"/>
      <c r="K67" s="3"/>
      <c r="L67" s="3"/>
      <c r="M67" s="3"/>
      <c r="N67" s="6"/>
      <c r="O67" s="578" t="s">
        <v>53</v>
      </c>
      <c r="P67" s="578"/>
      <c r="Q67" s="578"/>
      <c r="R67" s="578"/>
      <c r="S67" s="578"/>
      <c r="T67" s="578"/>
      <c r="U67" s="578"/>
      <c r="V67" s="578"/>
      <c r="W67" s="578"/>
      <c r="X67" s="578"/>
      <c r="Y67" s="578"/>
      <c r="Z67" s="578"/>
      <c r="AA67" s="578"/>
      <c r="AB67" s="578"/>
      <c r="AC67" s="578"/>
      <c r="AD67" s="578"/>
      <c r="AE67" s="578"/>
    </row>
    <row r="68" spans="1:31">
      <c r="A68" s="178"/>
      <c r="B68" s="178"/>
      <c r="C68" s="178"/>
      <c r="D68" s="178"/>
      <c r="E68" s="178"/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8"/>
      <c r="U68" s="178"/>
      <c r="V68" s="178"/>
      <c r="W68" s="178"/>
      <c r="X68" s="178"/>
      <c r="Y68" s="178"/>
      <c r="Z68" s="178"/>
      <c r="AA68" s="178"/>
      <c r="AB68" s="178"/>
      <c r="AC68" s="178"/>
      <c r="AD68" s="178"/>
      <c r="AE68" s="178"/>
    </row>
    <row r="69" spans="1:31">
      <c r="A69" s="211"/>
      <c r="B69" s="178"/>
      <c r="C69" s="178"/>
      <c r="D69" s="178"/>
      <c r="E69" s="178"/>
      <c r="F69" s="178"/>
      <c r="G69" s="178"/>
      <c r="H69" s="178"/>
      <c r="I69" s="178"/>
      <c r="J69" s="178"/>
      <c r="K69" s="599"/>
      <c r="L69" s="599"/>
      <c r="M69" s="599"/>
      <c r="N69" s="599"/>
      <c r="O69" s="178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</row>
    <row r="70" spans="1:31">
      <c r="A70" s="635" t="s">
        <v>354</v>
      </c>
      <c r="B70" s="636"/>
      <c r="C70" s="636"/>
      <c r="D70" s="636"/>
      <c r="E70" s="636"/>
      <c r="F70" s="636"/>
      <c r="G70" s="636"/>
      <c r="H70" s="636"/>
      <c r="I70" s="636"/>
      <c r="J70" s="636"/>
      <c r="K70" s="636"/>
      <c r="L70" s="636"/>
      <c r="M70" s="636"/>
      <c r="N70" s="636"/>
      <c r="O70" s="636"/>
      <c r="P70" s="636"/>
      <c r="Q70" s="636"/>
      <c r="R70" s="636"/>
      <c r="S70" s="636"/>
      <c r="T70" s="636"/>
      <c r="U70" s="636"/>
      <c r="V70" s="636"/>
      <c r="W70" s="636"/>
      <c r="X70" s="636"/>
      <c r="Y70" s="636"/>
      <c r="Z70" s="636"/>
      <c r="AA70" s="178"/>
      <c r="AB70" s="178"/>
      <c r="AC70" s="178"/>
      <c r="AD70" s="178"/>
      <c r="AE70" s="178"/>
    </row>
    <row r="71" spans="1:31" ht="43.8" customHeight="1">
      <c r="A71" s="600" t="s">
        <v>355</v>
      </c>
      <c r="B71" s="600"/>
      <c r="C71" s="600"/>
      <c r="D71" s="600"/>
      <c r="E71" s="600"/>
      <c r="F71" s="600"/>
      <c r="G71" s="600"/>
      <c r="H71" s="600"/>
      <c r="I71" s="600"/>
      <c r="J71" s="600"/>
      <c r="K71" s="600"/>
      <c r="L71" s="600"/>
      <c r="M71" s="600"/>
      <c r="N71" s="600"/>
      <c r="O71" s="600"/>
      <c r="P71" s="600"/>
      <c r="Q71" s="600"/>
      <c r="R71" s="600"/>
      <c r="S71" s="600"/>
      <c r="T71" s="600"/>
      <c r="U71" s="600"/>
      <c r="V71" s="600"/>
      <c r="W71" s="600"/>
      <c r="X71" s="600"/>
      <c r="Y71" s="600"/>
      <c r="Z71" s="600"/>
      <c r="AA71" s="178"/>
      <c r="AB71" s="178"/>
      <c r="AC71" s="178"/>
      <c r="AD71" s="178"/>
      <c r="AE71" s="178"/>
    </row>
  </sheetData>
  <sheetProtection algorithmName="SHA-512" hashValue="xsMMeFs7DDy8y4EuXOJ98TNC+XewchznjrkigxG2RzuA+bpymjZn2OJhi8T2I1tDAZmEeggnQFtcoa0o3lOEVQ==" saltValue="Zn8Nu7ridA9zwpPvwWRAjw==" spinCount="100000" sheet="1" objects="1" scenarios="1" formatRows="0"/>
  <mergeCells count="162">
    <mergeCell ref="A9:AE9"/>
    <mergeCell ref="I13:K13"/>
    <mergeCell ref="L13:O13"/>
    <mergeCell ref="AB13:AE13"/>
    <mergeCell ref="X13:AA13"/>
    <mergeCell ref="T13:W13"/>
    <mergeCell ref="P13:S13"/>
    <mergeCell ref="B13:H13"/>
    <mergeCell ref="A1:AE1"/>
    <mergeCell ref="A2:AE2"/>
    <mergeCell ref="A3:AE3"/>
    <mergeCell ref="A4:AE4"/>
    <mergeCell ref="A8:AE8"/>
    <mergeCell ref="B16:H16"/>
    <mergeCell ref="I16:K16"/>
    <mergeCell ref="B17:H17"/>
    <mergeCell ref="B18:H18"/>
    <mergeCell ref="B19:H19"/>
    <mergeCell ref="X14:AA14"/>
    <mergeCell ref="AB14:AE14"/>
    <mergeCell ref="B15:H15"/>
    <mergeCell ref="I15:K15"/>
    <mergeCell ref="L15:O15"/>
    <mergeCell ref="P15:S15"/>
    <mergeCell ref="T15:W15"/>
    <mergeCell ref="X15:AA15"/>
    <mergeCell ref="AB15:AE15"/>
    <mergeCell ref="B14:H14"/>
    <mergeCell ref="I14:K14"/>
    <mergeCell ref="L14:O14"/>
    <mergeCell ref="P14:S14"/>
    <mergeCell ref="T14:W14"/>
    <mergeCell ref="P16:S16"/>
    <mergeCell ref="P17:S17"/>
    <mergeCell ref="P18:S18"/>
    <mergeCell ref="P19:S19"/>
    <mergeCell ref="AB16:AE16"/>
    <mergeCell ref="B20:H20"/>
    <mergeCell ref="B21:H21"/>
    <mergeCell ref="B22:H22"/>
    <mergeCell ref="B23:H23"/>
    <mergeCell ref="I17:K17"/>
    <mergeCell ref="I18:K18"/>
    <mergeCell ref="I19:K19"/>
    <mergeCell ref="I20:K20"/>
    <mergeCell ref="I21:K21"/>
    <mergeCell ref="I22:K22"/>
    <mergeCell ref="I23:K23"/>
    <mergeCell ref="P20:S20"/>
    <mergeCell ref="P21:S21"/>
    <mergeCell ref="P22:S22"/>
    <mergeCell ref="P23:S23"/>
    <mergeCell ref="L16:O16"/>
    <mergeCell ref="L17:O17"/>
    <mergeCell ref="L18:O18"/>
    <mergeCell ref="L19:O19"/>
    <mergeCell ref="L20:O20"/>
    <mergeCell ref="AB17:AE17"/>
    <mergeCell ref="AB18:AE18"/>
    <mergeCell ref="AB19:AE19"/>
    <mergeCell ref="AB20:AE20"/>
    <mergeCell ref="T21:W21"/>
    <mergeCell ref="T22:W22"/>
    <mergeCell ref="T23:W23"/>
    <mergeCell ref="X16:AA16"/>
    <mergeCell ref="X17:AA17"/>
    <mergeCell ref="X18:AA18"/>
    <mergeCell ref="X19:AA19"/>
    <mergeCell ref="X20:AA20"/>
    <mergeCell ref="X21:AA21"/>
    <mergeCell ref="X22:AA22"/>
    <mergeCell ref="X23:AA23"/>
    <mergeCell ref="T16:W16"/>
    <mergeCell ref="T17:W17"/>
    <mergeCell ref="T18:W18"/>
    <mergeCell ref="T19:W19"/>
    <mergeCell ref="T20:W20"/>
    <mergeCell ref="A24:O24"/>
    <mergeCell ref="P24:S24"/>
    <mergeCell ref="T24:W24"/>
    <mergeCell ref="A28:AA28"/>
    <mergeCell ref="AB28:AD28"/>
    <mergeCell ref="AB21:AE21"/>
    <mergeCell ref="AB22:AE22"/>
    <mergeCell ref="AB23:AE23"/>
    <mergeCell ref="X24:AA24"/>
    <mergeCell ref="AB24:AE24"/>
    <mergeCell ref="L21:O21"/>
    <mergeCell ref="L22:O22"/>
    <mergeCell ref="L23:O23"/>
    <mergeCell ref="F37:K37"/>
    <mergeCell ref="L37:P37"/>
    <mergeCell ref="Q37:U37"/>
    <mergeCell ref="F38:K38"/>
    <mergeCell ref="L38:P38"/>
    <mergeCell ref="Q38:U38"/>
    <mergeCell ref="F30:K35"/>
    <mergeCell ref="L30:U31"/>
    <mergeCell ref="L32:P35"/>
    <mergeCell ref="Q32:U35"/>
    <mergeCell ref="F36:K36"/>
    <mergeCell ref="L36:P36"/>
    <mergeCell ref="Q36:U36"/>
    <mergeCell ref="K69:N69"/>
    <mergeCell ref="A71:Z71"/>
    <mergeCell ref="C46:H50"/>
    <mergeCell ref="S46:AB47"/>
    <mergeCell ref="C52:H52"/>
    <mergeCell ref="I52:M52"/>
    <mergeCell ref="N52:R52"/>
    <mergeCell ref="F39:K39"/>
    <mergeCell ref="L39:P39"/>
    <mergeCell ref="Q39:U39"/>
    <mergeCell ref="F40:K40"/>
    <mergeCell ref="L40:P40"/>
    <mergeCell ref="Q40:U40"/>
    <mergeCell ref="S52:W52"/>
    <mergeCell ref="X52:AB52"/>
    <mergeCell ref="C53:H53"/>
    <mergeCell ref="I53:M53"/>
    <mergeCell ref="N53:R53"/>
    <mergeCell ref="S53:W53"/>
    <mergeCell ref="X53:AB53"/>
    <mergeCell ref="F41:K41"/>
    <mergeCell ref="L41:P41"/>
    <mergeCell ref="Q41:U41"/>
    <mergeCell ref="S56:W56"/>
    <mergeCell ref="X56:AB56"/>
    <mergeCell ref="C55:H55"/>
    <mergeCell ref="I55:M55"/>
    <mergeCell ref="N55:R55"/>
    <mergeCell ref="S55:W55"/>
    <mergeCell ref="X55:AB55"/>
    <mergeCell ref="C54:H54"/>
    <mergeCell ref="I54:M54"/>
    <mergeCell ref="N54:R54"/>
    <mergeCell ref="S54:W54"/>
    <mergeCell ref="X54:AB54"/>
    <mergeCell ref="O67:AE67"/>
    <mergeCell ref="F59:H59"/>
    <mergeCell ref="C59:E59"/>
    <mergeCell ref="S48:AB50"/>
    <mergeCell ref="F63:AE63"/>
    <mergeCell ref="F64:AE64"/>
    <mergeCell ref="A66:H66"/>
    <mergeCell ref="I66:L66"/>
    <mergeCell ref="O66:AE66"/>
    <mergeCell ref="S51:W51"/>
    <mergeCell ref="X51:AB51"/>
    <mergeCell ref="I46:M50"/>
    <mergeCell ref="N46:R50"/>
    <mergeCell ref="C51:H51"/>
    <mergeCell ref="I51:M51"/>
    <mergeCell ref="N51:R51"/>
    <mergeCell ref="C56:H56"/>
    <mergeCell ref="I57:M57"/>
    <mergeCell ref="N57:R57"/>
    <mergeCell ref="S57:W57"/>
    <mergeCell ref="X57:AB57"/>
    <mergeCell ref="C57:H57"/>
    <mergeCell ref="I56:M56"/>
    <mergeCell ref="N56:R56"/>
  </mergeCells>
  <conditionalFormatting sqref="B14:W23">
    <cfRule type="cellIs" dxfId="3" priority="1" operator="equal">
      <formula>""</formula>
    </cfRule>
  </conditionalFormatting>
  <conditionalFormatting sqref="F63:AE64">
    <cfRule type="cellIs" dxfId="2" priority="6" operator="equal">
      <formula>""</formula>
    </cfRule>
  </conditionalFormatting>
  <conditionalFormatting sqref="L37:L41">
    <cfRule type="cellIs" dxfId="1" priority="11" operator="equal">
      <formula>""</formula>
    </cfRule>
  </conditionalFormatting>
  <conditionalFormatting sqref="AB28:AD28">
    <cfRule type="cellIs" dxfId="0" priority="7" operator="equal">
      <formula>""</formula>
    </cfRule>
  </conditionalFormatting>
  <dataValidations count="1">
    <dataValidation type="whole" operator="lessThan" allowBlank="1" showInputMessage="1" showErrorMessage="1" sqref="T14:W23" xr:uid="{7F3F6850-32E2-442A-9D00-42FDC02DF1EA}">
      <formula1>367</formula1>
    </dataValidation>
  </dataValidations>
  <printOptions horizontalCentered="1"/>
  <pageMargins left="0.70866141732283472" right="0.70866141732283472" top="0.35433070866141736" bottom="0.35433070866141736" header="0.31496062992125984" footer="0.31496062992125984"/>
  <pageSetup paperSize="9" scale="80" orientation="portrait" r:id="rId1"/>
  <headerFooter>
    <oddFooter>&amp;C&amp;8Strona &amp;P z &amp;N&amp;R&amp;8v2026-1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18</vt:i4>
      </vt:variant>
    </vt:vector>
  </HeadingPairs>
  <TitlesOfParts>
    <vt:vector size="28" baseType="lpstr">
      <vt:lpstr>Instrukcja</vt:lpstr>
      <vt:lpstr>OW-I</vt:lpstr>
      <vt:lpstr>OW-II</vt:lpstr>
      <vt:lpstr>OW-IIa</vt:lpstr>
      <vt:lpstr>OW-III</vt:lpstr>
      <vt:lpstr>OW-KS</vt:lpstr>
      <vt:lpstr>OW-KD</vt:lpstr>
      <vt:lpstr>OW-Os</vt:lpstr>
      <vt:lpstr>OW-KSm</vt:lpstr>
      <vt:lpstr>Dane</vt:lpstr>
      <vt:lpstr>naz_rodz_pow_ret</vt:lpstr>
      <vt:lpstr>naz_rodz_pow_roz</vt:lpstr>
      <vt:lpstr>'OW-I'!Obszar_wydruku</vt:lpstr>
      <vt:lpstr>'OW-II'!Obszar_wydruku</vt:lpstr>
      <vt:lpstr>'OW-IIa'!Obszar_wydruku</vt:lpstr>
      <vt:lpstr>'OW-III'!Obszar_wydruku</vt:lpstr>
      <vt:lpstr>'OW-KD'!Obszar_wydruku</vt:lpstr>
      <vt:lpstr>'OW-KS'!Obszar_wydruku</vt:lpstr>
      <vt:lpstr>'OW-KSm'!Obszar_wydruku</vt:lpstr>
      <vt:lpstr>'OW-Os'!Obszar_wydruku</vt:lpstr>
      <vt:lpstr>opad</vt:lpstr>
      <vt:lpstr>p2_1</vt:lpstr>
      <vt:lpstr>p2_2</vt:lpstr>
      <vt:lpstr>p2_3</vt:lpstr>
      <vt:lpstr>q</vt:lpstr>
      <vt:lpstr>rodz_zbior</vt:lpstr>
      <vt:lpstr>tab_rodz_pow_ret</vt:lpstr>
      <vt:lpstr>tab_rodz_pow_roz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Piątek, Jędrzej</dc:creator>
  <cp:lastModifiedBy>Złotek, Robert</cp:lastModifiedBy>
  <cp:lastPrinted>2026-01-05T13:55:07Z</cp:lastPrinted>
  <dcterms:created xsi:type="dcterms:W3CDTF">2015-06-05T18:19:34Z</dcterms:created>
  <dcterms:modified xsi:type="dcterms:W3CDTF">2026-02-02T07:50:28Z</dcterms:modified>
</cp:coreProperties>
</file>